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35" windowWidth="14805" windowHeight="7980" firstSheet="8" activeTab="8"/>
  </bookViews>
  <sheets>
    <sheet name="判定（70％）" sheetId="1" state="hidden" r:id="rId1"/>
    <sheet name="胃部X" sheetId="4" state="hidden" r:id="rId2"/>
    <sheet name="胃部内視" sheetId="5" state="hidden" r:id="rId3"/>
    <sheet name="肺" sheetId="6" state="hidden" r:id="rId4"/>
    <sheet name="大腸" sheetId="7" state="hidden" r:id="rId5"/>
    <sheet name="子宮" sheetId="8" state="hidden" r:id="rId6"/>
    <sheet name="乳" sheetId="9" state="hidden" r:id="rId7"/>
    <sheet name="合計" sheetId="2" state="hidden" r:id="rId8"/>
    <sheet name="精検受診率一覧（H28）" sheetId="10" r:id="rId9"/>
    <sheet name="要精検者数" sheetId="11" state="hidden" r:id="rId10"/>
  </sheets>
  <definedNames>
    <definedName name="_xlnm._FilterDatabase" localSheetId="1" hidden="1">胃部X!$A$2:$D$67</definedName>
    <definedName name="_xlnm._FilterDatabase" localSheetId="2" hidden="1">胃部内視!$A$2:$F$67</definedName>
    <definedName name="_xlnm._FilterDatabase" localSheetId="5">子宮!$A$2:$F$67</definedName>
    <definedName name="_xlnm._FilterDatabase" localSheetId="4">大腸!$A$2:$F$67</definedName>
    <definedName name="_xlnm._FilterDatabase" localSheetId="6" hidden="1">乳!$A$2:$D$67</definedName>
    <definedName name="_xlnm._FilterDatabase" localSheetId="3" hidden="1">肺!$A$2:$E$67</definedName>
    <definedName name="_xlnm._FilterDatabase" localSheetId="0" hidden="1">'判定（70％）'!$A$2:$U$67</definedName>
    <definedName name="_xlnm.Print_Area" localSheetId="1">胃部X!$A$1:$P$67</definedName>
    <definedName name="_xlnm.Print_Area" localSheetId="2">胃部内視!$A$1:$K$67</definedName>
    <definedName name="_xlnm.Print_Area" localSheetId="5">子宮!$A$1:$I$67</definedName>
    <definedName name="_xlnm.Print_Area" localSheetId="8">'精検受診率一覧（H28）'!$A$1:$BN$70</definedName>
    <definedName name="_xlnm.Print_Area" localSheetId="4">大腸!$A$1:$I$67</definedName>
    <definedName name="_xlnm.Print_Area" localSheetId="6">乳!$A$1:$M$67</definedName>
    <definedName name="_xlnm.Print_Area" localSheetId="3">肺!$A$1:$O$67</definedName>
    <definedName name="_xlnm.Print_Area" localSheetId="0">'判定（70％）'!$A$1:$N$67</definedName>
    <definedName name="_xlnm.Print_Area" localSheetId="9">要精検者数!$A$1:$AR$67</definedName>
  </definedNames>
  <calcPr calcId="145621"/>
</workbook>
</file>

<file path=xl/calcChain.xml><?xml version="1.0" encoding="utf-8"?>
<calcChain xmlns="http://schemas.openxmlformats.org/spreadsheetml/2006/main">
  <c r="BM70" i="10" l="1"/>
  <c r="BM69" i="10"/>
  <c r="AK67" i="11" l="1"/>
  <c r="AE67" i="11"/>
  <c r="Y67" i="11"/>
  <c r="S67" i="11"/>
  <c r="L67" i="11"/>
  <c r="G67" i="11"/>
  <c r="AL66" i="11"/>
  <c r="AN65" i="11"/>
  <c r="AM65" i="11"/>
  <c r="AM64" i="11"/>
  <c r="AM63" i="11"/>
  <c r="AN60" i="11"/>
  <c r="AM60" i="11"/>
  <c r="AL60" i="11"/>
  <c r="AN59" i="11"/>
  <c r="AL55" i="11"/>
  <c r="AN54" i="11"/>
  <c r="AM53" i="11"/>
  <c r="AN51" i="11"/>
  <c r="AM51" i="11"/>
  <c r="AL51" i="11"/>
  <c r="AL50" i="11"/>
  <c r="AM49" i="11"/>
  <c r="AM48" i="11"/>
  <c r="AM47" i="11"/>
  <c r="AN46" i="11"/>
  <c r="AN45" i="11"/>
  <c r="AM45" i="11"/>
  <c r="AL45" i="11"/>
  <c r="AN42" i="11"/>
  <c r="AM42" i="11"/>
  <c r="AL42" i="11"/>
  <c r="AL41" i="11"/>
  <c r="AN41" i="11"/>
  <c r="AN40" i="11"/>
  <c r="AM40" i="11"/>
  <c r="AL40" i="11"/>
  <c r="AN39" i="11"/>
  <c r="AN38" i="11"/>
  <c r="AN37" i="11"/>
  <c r="AM36" i="11"/>
  <c r="AN35" i="11"/>
  <c r="AM35" i="11"/>
  <c r="AN34" i="11"/>
  <c r="AN33" i="11"/>
  <c r="AM33" i="11"/>
  <c r="AL33" i="11"/>
  <c r="AL32" i="11"/>
  <c r="AN31" i="11"/>
  <c r="AN28" i="11"/>
  <c r="AM28" i="11"/>
  <c r="AL28" i="11"/>
  <c r="AN27" i="11"/>
  <c r="AN25" i="11"/>
  <c r="AL24" i="11"/>
  <c r="AM24" i="11"/>
  <c r="AM23" i="11"/>
  <c r="AN22" i="11"/>
  <c r="AL21" i="11"/>
  <c r="AN21" i="11"/>
  <c r="AL20" i="11"/>
  <c r="AN19" i="11"/>
  <c r="AN17" i="11"/>
  <c r="AM17" i="11"/>
  <c r="AL17" i="11"/>
  <c r="AN15" i="11"/>
  <c r="AM15" i="11"/>
  <c r="AL15" i="11"/>
  <c r="AL14" i="11"/>
  <c r="AN12" i="11"/>
  <c r="AN8" i="11"/>
  <c r="AM7" i="11"/>
  <c r="AN6" i="11"/>
  <c r="AN48" i="11" l="1"/>
  <c r="AM27" i="11"/>
  <c r="AM31" i="11"/>
  <c r="AN63" i="11"/>
  <c r="AN47" i="11"/>
  <c r="AN49" i="11"/>
  <c r="AL39" i="11"/>
  <c r="AN61" i="11"/>
  <c r="AN11" i="11"/>
  <c r="AN13" i="11"/>
  <c r="AM16" i="11"/>
  <c r="AN18" i="11"/>
  <c r="AN24" i="11"/>
  <c r="AL34" i="11"/>
  <c r="AL36" i="11"/>
  <c r="AL7" i="11"/>
  <c r="AL9" i="11"/>
  <c r="AM30" i="11"/>
  <c r="AL57" i="11"/>
  <c r="AL6" i="11"/>
  <c r="AM6" i="11"/>
  <c r="AM26" i="11"/>
  <c r="AL29" i="11"/>
  <c r="AM41" i="11"/>
  <c r="AM43" i="11"/>
  <c r="AN44" i="11"/>
  <c r="AN53" i="11"/>
  <c r="AN58" i="11"/>
  <c r="AL59" i="11"/>
  <c r="AN64" i="11"/>
  <c r="AM62" i="11"/>
  <c r="AM54" i="11"/>
  <c r="AN62" i="11"/>
  <c r="AM8" i="11"/>
  <c r="AM18" i="11"/>
  <c r="AN26" i="11"/>
  <c r="AN30" i="11"/>
  <c r="AN9" i="11"/>
  <c r="AN14" i="11"/>
  <c r="AM14" i="11"/>
  <c r="AN16" i="11"/>
  <c r="AL31" i="11"/>
  <c r="AN32" i="11"/>
  <c r="AL38" i="11"/>
  <c r="AM39" i="11"/>
  <c r="AN43" i="11"/>
  <c r="AN50" i="11"/>
  <c r="AM50" i="11"/>
  <c r="AM52" i="11"/>
  <c r="AN52" i="11"/>
  <c r="AN55" i="11"/>
  <c r="AN57" i="11"/>
  <c r="AM66" i="11"/>
  <c r="AM11" i="11"/>
  <c r="AN5" i="11"/>
  <c r="AL5" i="11"/>
  <c r="AN7" i="11"/>
  <c r="AN10" i="11"/>
  <c r="AL10" i="11"/>
  <c r="AM13" i="11"/>
  <c r="AN20" i="11"/>
  <c r="AL23" i="11"/>
  <c r="AL26" i="11"/>
  <c r="AL27" i="11"/>
  <c r="AL37" i="11"/>
  <c r="AM38" i="11"/>
  <c r="AL43" i="11"/>
  <c r="AM61" i="11"/>
  <c r="AL25" i="11"/>
  <c r="AM25" i="11"/>
  <c r="AM29" i="11"/>
  <c r="AM34" i="11"/>
  <c r="AM37" i="11"/>
  <c r="AM44" i="11"/>
  <c r="AL54" i="11"/>
  <c r="AM56" i="11"/>
  <c r="AL18" i="11"/>
  <c r="AM20" i="11"/>
  <c r="AL22" i="11"/>
  <c r="AN29" i="11"/>
  <c r="AL58" i="11"/>
  <c r="AM59" i="11"/>
  <c r="AN66" i="11"/>
  <c r="AN56" i="11"/>
  <c r="AL8" i="11"/>
  <c r="AM10" i="11"/>
  <c r="AL12" i="11"/>
  <c r="AN36" i="11"/>
  <c r="AL46" i="11"/>
  <c r="AM12" i="11"/>
  <c r="AM19" i="11"/>
  <c r="AM21" i="11"/>
  <c r="AL30" i="11"/>
  <c r="AM32" i="11"/>
  <c r="AL35" i="11"/>
  <c r="AL44" i="11"/>
  <c r="AM46" i="11"/>
  <c r="AL47" i="11"/>
  <c r="AL48" i="11"/>
  <c r="AL49" i="11"/>
  <c r="AL52" i="11"/>
  <c r="AL53" i="11"/>
  <c r="AM55" i="11"/>
  <c r="AL56" i="11"/>
  <c r="AM57" i="11"/>
  <c r="AM58" i="11"/>
  <c r="AL61" i="11"/>
  <c r="AL62" i="11"/>
  <c r="AL63" i="11"/>
  <c r="AL64" i="11"/>
  <c r="AL65" i="11"/>
  <c r="AM5" i="11"/>
  <c r="AM9" i="11"/>
  <c r="AL11" i="11"/>
  <c r="AL16" i="11"/>
  <c r="AL19" i="11"/>
  <c r="AN23" i="11"/>
  <c r="AL13" i="11"/>
  <c r="AM22" i="11"/>
  <c r="K66" i="10" l="1"/>
  <c r="BJ66" i="10" s="1"/>
  <c r="K65" i="10"/>
  <c r="BJ65" i="10" s="1"/>
  <c r="BH64" i="10"/>
  <c r="BJ64" i="10" s="1"/>
  <c r="BI64" i="10"/>
  <c r="BJ63" i="10"/>
  <c r="BH61" i="10"/>
  <c r="AX61" i="10"/>
  <c r="AN61" i="10"/>
  <c r="K61" i="10"/>
  <c r="BJ60" i="10"/>
  <c r="BI60" i="10"/>
  <c r="K59" i="10"/>
  <c r="BH58" i="10"/>
  <c r="AX58" i="10"/>
  <c r="AN58" i="10"/>
  <c r="AD58" i="10"/>
  <c r="K58" i="10"/>
  <c r="BH57" i="10"/>
  <c r="AN57" i="10"/>
  <c r="AD57" i="10"/>
  <c r="BH56" i="10"/>
  <c r="AX56" i="10"/>
  <c r="BH55" i="10"/>
  <c r="AD55" i="10"/>
  <c r="BH54" i="10"/>
  <c r="AN54" i="10"/>
  <c r="AD54" i="10"/>
  <c r="AN53" i="10"/>
  <c r="BK53" i="10" s="1"/>
  <c r="BH52" i="10"/>
  <c r="AX52" i="10"/>
  <c r="AN52" i="10"/>
  <c r="AD52" i="10"/>
  <c r="BK51" i="10"/>
  <c r="BH50" i="10"/>
  <c r="AN50" i="10"/>
  <c r="AD50" i="10"/>
  <c r="AN49" i="10"/>
  <c r="BK49" i="10" s="1"/>
  <c r="AX48" i="10"/>
  <c r="BJ48" i="10" s="1"/>
  <c r="AX47" i="10"/>
  <c r="AN47" i="10"/>
  <c r="BH46" i="10"/>
  <c r="BJ46" i="10" s="1"/>
  <c r="BK45" i="10"/>
  <c r="BH44" i="10"/>
  <c r="AN44" i="10"/>
  <c r="BH43" i="10"/>
  <c r="AX43" i="10"/>
  <c r="AN43" i="10"/>
  <c r="BK42" i="10"/>
  <c r="AN41" i="10"/>
  <c r="AD41" i="10"/>
  <c r="BK40" i="10"/>
  <c r="AN39" i="10"/>
  <c r="BK39" i="10" s="1"/>
  <c r="AN38" i="10"/>
  <c r="BK38" i="10" s="1"/>
  <c r="AX37" i="10"/>
  <c r="AN37" i="10"/>
  <c r="AX36" i="10"/>
  <c r="AD36" i="10"/>
  <c r="AN35" i="10"/>
  <c r="BK35" i="10" s="1"/>
  <c r="AX34" i="10"/>
  <c r="AN34" i="10"/>
  <c r="AD34" i="10"/>
  <c r="BK33" i="10"/>
  <c r="BH32" i="10"/>
  <c r="AN32" i="10"/>
  <c r="AD32" i="10"/>
  <c r="AN31" i="10"/>
  <c r="AD31" i="10"/>
  <c r="BH30" i="10"/>
  <c r="AX30" i="10"/>
  <c r="AN30" i="10"/>
  <c r="AD30" i="10"/>
  <c r="AX29" i="10"/>
  <c r="AN29" i="10"/>
  <c r="AD29" i="10"/>
  <c r="BK28" i="10"/>
  <c r="AX27" i="10"/>
  <c r="AN27" i="10"/>
  <c r="K27" i="10"/>
  <c r="AN26" i="10"/>
  <c r="AD26" i="10"/>
  <c r="AX25" i="10"/>
  <c r="AN25" i="10"/>
  <c r="AD25" i="10"/>
  <c r="K25" i="10"/>
  <c r="AN24" i="10"/>
  <c r="AD24" i="10"/>
  <c r="BH23" i="10"/>
  <c r="AX23" i="10"/>
  <c r="AN23" i="10"/>
  <c r="AX22" i="10"/>
  <c r="BK22" i="10" s="1"/>
  <c r="AN21" i="10"/>
  <c r="AD21" i="10"/>
  <c r="BH20" i="10"/>
  <c r="AX20" i="10"/>
  <c r="AN20" i="10"/>
  <c r="K20" i="10"/>
  <c r="AN19" i="10"/>
  <c r="BK19" i="10" s="1"/>
  <c r="AN18" i="10"/>
  <c r="AD18" i="10"/>
  <c r="BK17" i="10"/>
  <c r="AX16" i="10"/>
  <c r="AN16" i="10"/>
  <c r="AD16" i="10"/>
  <c r="BK15" i="10"/>
  <c r="AX14" i="10"/>
  <c r="AN14" i="10"/>
  <c r="K14" i="10"/>
  <c r="AX13" i="10"/>
  <c r="AN13" i="10"/>
  <c r="AN12" i="10"/>
  <c r="BK12" i="10" s="1"/>
  <c r="AX11" i="10"/>
  <c r="AN11" i="10"/>
  <c r="BH10" i="10"/>
  <c r="AX10" i="10"/>
  <c r="AN10" i="10"/>
  <c r="AD10" i="10"/>
  <c r="K10" i="10"/>
  <c r="BH9" i="10"/>
  <c r="AN9" i="10"/>
  <c r="AD9" i="10"/>
  <c r="K9" i="10"/>
  <c r="AX8" i="10"/>
  <c r="AN8" i="10"/>
  <c r="K8" i="10"/>
  <c r="BH7" i="10"/>
  <c r="AX7" i="10"/>
  <c r="AN7" i="10"/>
  <c r="AD7" i="10"/>
  <c r="K7" i="10"/>
  <c r="BH6" i="10"/>
  <c r="AN6" i="10"/>
  <c r="AD6" i="10"/>
  <c r="K6" i="10"/>
  <c r="BH5" i="10"/>
  <c r="AX5" i="10"/>
  <c r="AN5" i="10"/>
  <c r="AD5" i="10"/>
  <c r="K5" i="10"/>
  <c r="AY7" i="2"/>
  <c r="AW4" i="2"/>
  <c r="AX4" i="2"/>
  <c r="AY4" i="2"/>
  <c r="AW5" i="2"/>
  <c r="AX5" i="2"/>
  <c r="AY5" i="2"/>
  <c r="AW6" i="2"/>
  <c r="AX6" i="2"/>
  <c r="AY6" i="2"/>
  <c r="AW7" i="2"/>
  <c r="AX7" i="2"/>
  <c r="AW8" i="2"/>
  <c r="AX8" i="2"/>
  <c r="AY8" i="2"/>
  <c r="AW9" i="2"/>
  <c r="AX9" i="2"/>
  <c r="AY9" i="2"/>
  <c r="AW10" i="2"/>
  <c r="AX10" i="2"/>
  <c r="AY10" i="2"/>
  <c r="AW11" i="2"/>
  <c r="AX11" i="2"/>
  <c r="AY11" i="2"/>
  <c r="AW12" i="2"/>
  <c r="AX12" i="2"/>
  <c r="AY12" i="2"/>
  <c r="AW13" i="2"/>
  <c r="AX13" i="2"/>
  <c r="AY13" i="2"/>
  <c r="AW14" i="2"/>
  <c r="AX14" i="2"/>
  <c r="AY14" i="2"/>
  <c r="AW15" i="2"/>
  <c r="AX15" i="2"/>
  <c r="AY15" i="2"/>
  <c r="AW16" i="2"/>
  <c r="AX16" i="2"/>
  <c r="AY16" i="2"/>
  <c r="AW17" i="2"/>
  <c r="AX17" i="2"/>
  <c r="AY17" i="2"/>
  <c r="AW18" i="2"/>
  <c r="AX18" i="2"/>
  <c r="AY18" i="2"/>
  <c r="AW19" i="2"/>
  <c r="AX19" i="2"/>
  <c r="AY19" i="2"/>
  <c r="AW20" i="2"/>
  <c r="AX20" i="2"/>
  <c r="AY20" i="2"/>
  <c r="AW21" i="2"/>
  <c r="AX21" i="2"/>
  <c r="AY21" i="2"/>
  <c r="AW22" i="2"/>
  <c r="AX22" i="2"/>
  <c r="AY22" i="2"/>
  <c r="AW23" i="2"/>
  <c r="AX23" i="2"/>
  <c r="AY23" i="2"/>
  <c r="AW24" i="2"/>
  <c r="AX24" i="2"/>
  <c r="AY24" i="2"/>
  <c r="AW25" i="2"/>
  <c r="AX25" i="2"/>
  <c r="AY25" i="2"/>
  <c r="AW26" i="2"/>
  <c r="AX26" i="2"/>
  <c r="AY26" i="2"/>
  <c r="AW27" i="2"/>
  <c r="AX27" i="2"/>
  <c r="AY27" i="2"/>
  <c r="AW28" i="2"/>
  <c r="AX28" i="2"/>
  <c r="AY28" i="2"/>
  <c r="AW29" i="2"/>
  <c r="AX29" i="2"/>
  <c r="AY29" i="2"/>
  <c r="AW30" i="2"/>
  <c r="AX30" i="2"/>
  <c r="AY30" i="2"/>
  <c r="AW31" i="2"/>
  <c r="AX31" i="2"/>
  <c r="AY31" i="2"/>
  <c r="AW32" i="2"/>
  <c r="AX32" i="2"/>
  <c r="AY32" i="2"/>
  <c r="AW33" i="2"/>
  <c r="AX33" i="2"/>
  <c r="AY33" i="2"/>
  <c r="AW34" i="2"/>
  <c r="AX34" i="2"/>
  <c r="AY34" i="2"/>
  <c r="AW35" i="2"/>
  <c r="AX35" i="2"/>
  <c r="AY35" i="2"/>
  <c r="AW36" i="2"/>
  <c r="AX36" i="2"/>
  <c r="AY36" i="2"/>
  <c r="AW37" i="2"/>
  <c r="AX37" i="2"/>
  <c r="AY37" i="2"/>
  <c r="AW38" i="2"/>
  <c r="AX38" i="2"/>
  <c r="AY38" i="2"/>
  <c r="AW39" i="2"/>
  <c r="AX39" i="2"/>
  <c r="AY39" i="2"/>
  <c r="AW40" i="2"/>
  <c r="AX40" i="2"/>
  <c r="AY40" i="2"/>
  <c r="AW41" i="2"/>
  <c r="AX41" i="2"/>
  <c r="AY41" i="2"/>
  <c r="AW42" i="2"/>
  <c r="AX42" i="2"/>
  <c r="AY42" i="2"/>
  <c r="AW43" i="2"/>
  <c r="AX43" i="2"/>
  <c r="AY43" i="2"/>
  <c r="AW44" i="2"/>
  <c r="AX44" i="2"/>
  <c r="AY44" i="2"/>
  <c r="AW45" i="2"/>
  <c r="AX45" i="2"/>
  <c r="AY45" i="2"/>
  <c r="AW46" i="2"/>
  <c r="AX46" i="2"/>
  <c r="AY46" i="2"/>
  <c r="AW47" i="2"/>
  <c r="AX47" i="2"/>
  <c r="AY47" i="2"/>
  <c r="AW48" i="2"/>
  <c r="AX48" i="2"/>
  <c r="AY48" i="2"/>
  <c r="AW49" i="2"/>
  <c r="AX49" i="2"/>
  <c r="AY49" i="2"/>
  <c r="AW50" i="2"/>
  <c r="AX50" i="2"/>
  <c r="AY50" i="2"/>
  <c r="AW51" i="2"/>
  <c r="AX51" i="2"/>
  <c r="AY51" i="2"/>
  <c r="AW52" i="2"/>
  <c r="AX52" i="2"/>
  <c r="AY52" i="2"/>
  <c r="AW53" i="2"/>
  <c r="AX53" i="2"/>
  <c r="AY53" i="2"/>
  <c r="AW54" i="2"/>
  <c r="AX54" i="2"/>
  <c r="AY54" i="2"/>
  <c r="AW55" i="2"/>
  <c r="AX55" i="2"/>
  <c r="AY55" i="2"/>
  <c r="AW56" i="2"/>
  <c r="AX56" i="2"/>
  <c r="AY56" i="2"/>
  <c r="AW57" i="2"/>
  <c r="AX57" i="2"/>
  <c r="AY57" i="2"/>
  <c r="AW58" i="2"/>
  <c r="AX58" i="2"/>
  <c r="AY58" i="2"/>
  <c r="AW59" i="2"/>
  <c r="AX59" i="2"/>
  <c r="AY59" i="2"/>
  <c r="AW60" i="2"/>
  <c r="AX60" i="2"/>
  <c r="AY60" i="2"/>
  <c r="AW61" i="2"/>
  <c r="AX61" i="2"/>
  <c r="AY61" i="2"/>
  <c r="AW62" i="2"/>
  <c r="AX62" i="2"/>
  <c r="AY62" i="2"/>
  <c r="AW63" i="2"/>
  <c r="AX63" i="2"/>
  <c r="AY63" i="2"/>
  <c r="AW64" i="2"/>
  <c r="AX64" i="2"/>
  <c r="AY64" i="2"/>
  <c r="AW3" i="2"/>
  <c r="AY3" i="2"/>
  <c r="AX3" i="2"/>
  <c r="AQ65" i="2"/>
  <c r="AV64" i="2"/>
  <c r="AV63" i="2"/>
  <c r="AV62" i="2"/>
  <c r="AV61" i="2"/>
  <c r="AV60" i="2"/>
  <c r="AV59" i="2"/>
  <c r="AV58" i="2"/>
  <c r="AV57" i="2"/>
  <c r="AV56" i="2"/>
  <c r="AV55" i="2"/>
  <c r="AV54" i="2"/>
  <c r="AV53" i="2"/>
  <c r="AV52" i="2"/>
  <c r="AV51" i="2"/>
  <c r="AV50" i="2"/>
  <c r="AV49" i="2"/>
  <c r="AV48" i="2"/>
  <c r="AV47" i="2"/>
  <c r="AV46" i="2"/>
  <c r="AV45" i="2"/>
  <c r="AV44" i="2"/>
  <c r="AV43" i="2"/>
  <c r="AV42" i="2"/>
  <c r="AV41" i="2"/>
  <c r="AV40" i="2"/>
  <c r="AV39" i="2"/>
  <c r="AV38" i="2"/>
  <c r="AV37" i="2"/>
  <c r="AV36" i="2"/>
  <c r="AV35" i="2"/>
  <c r="AV34" i="2"/>
  <c r="AV33" i="2"/>
  <c r="AV32" i="2"/>
  <c r="AV31" i="2"/>
  <c r="AV30" i="2"/>
  <c r="AV29" i="2"/>
  <c r="AV28" i="2"/>
  <c r="AV27" i="2"/>
  <c r="AV26" i="2"/>
  <c r="AV25" i="2"/>
  <c r="AV24" i="2"/>
  <c r="AV23" i="2"/>
  <c r="AV22" i="2"/>
  <c r="AV21" i="2"/>
  <c r="AV20" i="2"/>
  <c r="AV19" i="2"/>
  <c r="AV18" i="2"/>
  <c r="AV17" i="2"/>
  <c r="AV16" i="2"/>
  <c r="AV15" i="2"/>
  <c r="AV14" i="2"/>
  <c r="AV13" i="2"/>
  <c r="AV12" i="2"/>
  <c r="AV11" i="2"/>
  <c r="AV10" i="2"/>
  <c r="AV9" i="2"/>
  <c r="AV8" i="2"/>
  <c r="AV7" i="2"/>
  <c r="AV6" i="2"/>
  <c r="AV5" i="2"/>
  <c r="AV4" i="2"/>
  <c r="AV3" i="2"/>
  <c r="AI65" i="2"/>
  <c r="AN64" i="2"/>
  <c r="AN63" i="2"/>
  <c r="AN62" i="2"/>
  <c r="AN61" i="2"/>
  <c r="AN60" i="2"/>
  <c r="AN59" i="2"/>
  <c r="AN58" i="2"/>
  <c r="AN57" i="2"/>
  <c r="AN56" i="2"/>
  <c r="AN55" i="2"/>
  <c r="AN54" i="2"/>
  <c r="AN53" i="2"/>
  <c r="AN52" i="2"/>
  <c r="AN51" i="2"/>
  <c r="AN50" i="2"/>
  <c r="AN49" i="2"/>
  <c r="AN48" i="2"/>
  <c r="AN47" i="2"/>
  <c r="AN46" i="2"/>
  <c r="AN45" i="2"/>
  <c r="AN44" i="2"/>
  <c r="AN43" i="2"/>
  <c r="AN42" i="2"/>
  <c r="AN41" i="2"/>
  <c r="AN40" i="2"/>
  <c r="AN39" i="2"/>
  <c r="AN38" i="2"/>
  <c r="AN37" i="2"/>
  <c r="AN36" i="2"/>
  <c r="AN35" i="2"/>
  <c r="AN34" i="2"/>
  <c r="AN33" i="2"/>
  <c r="AN32" i="2"/>
  <c r="AN31" i="2"/>
  <c r="AN30" i="2"/>
  <c r="AN29" i="2"/>
  <c r="AN28" i="2"/>
  <c r="AN27" i="2"/>
  <c r="AN26" i="2"/>
  <c r="AN25" i="2"/>
  <c r="AN24" i="2"/>
  <c r="AN23" i="2"/>
  <c r="AN22" i="2"/>
  <c r="AN21" i="2"/>
  <c r="AN20" i="2"/>
  <c r="AN19" i="2"/>
  <c r="AN18" i="2"/>
  <c r="AN17" i="2"/>
  <c r="AN16" i="2"/>
  <c r="AN15" i="2"/>
  <c r="AN14" i="2"/>
  <c r="AN13" i="2"/>
  <c r="AN12" i="2"/>
  <c r="AN11" i="2"/>
  <c r="AN10" i="2"/>
  <c r="AN9" i="2"/>
  <c r="AN8" i="2"/>
  <c r="AN7" i="2"/>
  <c r="AN6" i="2"/>
  <c r="AN5" i="2"/>
  <c r="AN4" i="2"/>
  <c r="AN3" i="2"/>
  <c r="AA65" i="2"/>
  <c r="AF64" i="2"/>
  <c r="AF63" i="2"/>
  <c r="AF62" i="2"/>
  <c r="AF61" i="2"/>
  <c r="AF60" i="2"/>
  <c r="AF59"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6" i="2"/>
  <c r="AF15" i="2"/>
  <c r="AF14" i="2"/>
  <c r="AF13" i="2"/>
  <c r="AF12" i="2"/>
  <c r="AF11" i="2"/>
  <c r="AF10" i="2"/>
  <c r="AF9" i="2"/>
  <c r="AF8" i="2"/>
  <c r="AF7" i="2"/>
  <c r="AF6" i="2"/>
  <c r="AF5" i="2"/>
  <c r="AF4" i="2"/>
  <c r="AF3" i="2"/>
  <c r="S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X6" i="2"/>
  <c r="X5" i="2"/>
  <c r="X4" i="2"/>
  <c r="X3" i="2"/>
  <c r="L65" i="2"/>
  <c r="D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D65"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3" i="9"/>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3" i="8"/>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3" i="7"/>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3" i="6"/>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3" i="5"/>
  <c r="I8" i="4"/>
  <c r="I7" i="4"/>
  <c r="I6" i="4"/>
  <c r="I5" i="4"/>
  <c r="I4" i="4"/>
  <c r="I3" i="4"/>
  <c r="BK5" i="10" l="1"/>
  <c r="BJ56" i="10"/>
  <c r="BK36" i="10"/>
  <c r="BK26" i="10"/>
  <c r="BK27" i="10"/>
  <c r="BK8" i="10"/>
  <c r="BK47" i="10"/>
  <c r="BK20" i="10"/>
  <c r="BK37" i="10"/>
  <c r="BK43" i="10"/>
  <c r="BK41" i="10"/>
  <c r="BK11" i="10"/>
  <c r="BK14" i="10"/>
  <c r="BI58" i="10"/>
  <c r="BK6" i="10"/>
  <c r="BK7" i="10"/>
  <c r="BK21" i="10"/>
  <c r="BK23" i="10"/>
  <c r="BK29" i="10"/>
  <c r="BJ50" i="10"/>
  <c r="BJ52" i="10"/>
  <c r="BI66" i="10"/>
  <c r="BK32" i="10"/>
  <c r="BK34" i="10"/>
  <c r="BK44" i="10"/>
  <c r="BJ55" i="10"/>
  <c r="BI61" i="10"/>
  <c r="BK13" i="10"/>
  <c r="BJ57" i="10"/>
  <c r="BI59" i="10"/>
  <c r="BJ62" i="10"/>
  <c r="BK16" i="10"/>
  <c r="BK18" i="10"/>
  <c r="BK25" i="10"/>
  <c r="BJ54" i="10"/>
  <c r="BK58" i="10"/>
  <c r="BI65" i="10"/>
  <c r="BK24" i="10"/>
  <c r="BK30" i="10"/>
  <c r="BK31" i="10"/>
  <c r="BI55" i="10"/>
  <c r="BK57" i="10"/>
  <c r="BI57" i="10"/>
  <c r="BK59" i="10"/>
  <c r="BJ61" i="10"/>
  <c r="BI62" i="10"/>
  <c r="BI63" i="10"/>
  <c r="BK9" i="10"/>
  <c r="BK10" i="10"/>
  <c r="BI5" i="10"/>
  <c r="BI6" i="10"/>
  <c r="BI7" i="10"/>
  <c r="BI8" i="10"/>
  <c r="BI9" i="10"/>
  <c r="BI10" i="10"/>
  <c r="BI11" i="10"/>
  <c r="BI12" i="10"/>
  <c r="BI13" i="10"/>
  <c r="BI14" i="10"/>
  <c r="BI15" i="10"/>
  <c r="BI16" i="10"/>
  <c r="BI17" i="10"/>
  <c r="BI18" i="10"/>
  <c r="BI19" i="10"/>
  <c r="BI20" i="10"/>
  <c r="BI21" i="10"/>
  <c r="BI22" i="10"/>
  <c r="BI23" i="10"/>
  <c r="BI24" i="10"/>
  <c r="BI25" i="10"/>
  <c r="BI26" i="10"/>
  <c r="BI27" i="10"/>
  <c r="BI28" i="10"/>
  <c r="BI29" i="10"/>
  <c r="BI30" i="10"/>
  <c r="BI31" i="10"/>
  <c r="BI32" i="10"/>
  <c r="BI33" i="10"/>
  <c r="BI34" i="10"/>
  <c r="BI35" i="10"/>
  <c r="BI36" i="10"/>
  <c r="BI37" i="10"/>
  <c r="BI38" i="10"/>
  <c r="BI39" i="10"/>
  <c r="BI40" i="10"/>
  <c r="BI41" i="10"/>
  <c r="BI42" i="10"/>
  <c r="BI43" i="10"/>
  <c r="BI44" i="10"/>
  <c r="BI45" i="10"/>
  <c r="BI46" i="10"/>
  <c r="BI47" i="10"/>
  <c r="BI48" i="10"/>
  <c r="BI49" i="10"/>
  <c r="BI50" i="10"/>
  <c r="BI51" i="10"/>
  <c r="BI52" i="10"/>
  <c r="BI53" i="10"/>
  <c r="BI54" i="10"/>
  <c r="BJ5" i="10"/>
  <c r="BJ7" i="10"/>
  <c r="BJ9" i="10"/>
  <c r="BJ11" i="10"/>
  <c r="BJ13" i="10"/>
  <c r="BJ15" i="10"/>
  <c r="BJ17" i="10"/>
  <c r="BJ19" i="10"/>
  <c r="BM19" i="10" s="1"/>
  <c r="BJ21" i="10"/>
  <c r="BJ23" i="10"/>
  <c r="BJ25" i="10"/>
  <c r="BJ27" i="10"/>
  <c r="BJ29" i="10"/>
  <c r="BJ31" i="10"/>
  <c r="BJ33" i="10"/>
  <c r="BJ35" i="10"/>
  <c r="BM35" i="10" s="1"/>
  <c r="BJ37" i="10"/>
  <c r="BJ39" i="10"/>
  <c r="BM39" i="10" s="1"/>
  <c r="BJ41" i="10"/>
  <c r="BJ43" i="10"/>
  <c r="BJ45" i="10"/>
  <c r="BJ47" i="10"/>
  <c r="BJ49" i="10"/>
  <c r="BM49" i="10" s="1"/>
  <c r="BJ51" i="10"/>
  <c r="BJ53" i="10"/>
  <c r="BM53" i="10" s="1"/>
  <c r="BJ59" i="10"/>
  <c r="BK46" i="10"/>
  <c r="BM46" i="10" s="1"/>
  <c r="BK48" i="10"/>
  <c r="BM48" i="10" s="1"/>
  <c r="BK50" i="10"/>
  <c r="BM50" i="10" s="1"/>
  <c r="BK52" i="10"/>
  <c r="BM52" i="10" s="1"/>
  <c r="BK54" i="10"/>
  <c r="BK55" i="10"/>
  <c r="BM55" i="10" s="1"/>
  <c r="BK56" i="10"/>
  <c r="BM56" i="10" s="1"/>
  <c r="BK60" i="10"/>
  <c r="BK61" i="10"/>
  <c r="BM61" i="10" s="1"/>
  <c r="BK63" i="10"/>
  <c r="BM63" i="10" s="1"/>
  <c r="BK64" i="10"/>
  <c r="BM64" i="10" s="1"/>
  <c r="BK65" i="10"/>
  <c r="BM65" i="10" s="1"/>
  <c r="BK66" i="10"/>
  <c r="BM66" i="10" s="1"/>
  <c r="BI56" i="10"/>
  <c r="BJ6" i="10"/>
  <c r="BJ8" i="10"/>
  <c r="BJ10" i="10"/>
  <c r="BJ12" i="10"/>
  <c r="BM12" i="10" s="1"/>
  <c r="BJ14" i="10"/>
  <c r="BJ16" i="10"/>
  <c r="BJ18" i="10"/>
  <c r="BJ20" i="10"/>
  <c r="BJ22" i="10"/>
  <c r="BM22" i="10" s="1"/>
  <c r="BJ24" i="10"/>
  <c r="BJ26" i="10"/>
  <c r="BJ28" i="10"/>
  <c r="BJ30" i="10"/>
  <c r="BJ32" i="10"/>
  <c r="BJ34" i="10"/>
  <c r="BJ36" i="10"/>
  <c r="BJ38" i="10"/>
  <c r="BM38" i="10" s="1"/>
  <c r="BJ40" i="10"/>
  <c r="BJ42" i="10"/>
  <c r="BJ44" i="10"/>
  <c r="BJ58" i="10"/>
  <c r="BM54" i="10" l="1"/>
  <c r="BM9" i="10"/>
  <c r="BM59" i="10"/>
  <c r="BM5" i="10"/>
  <c r="BM10" i="10"/>
  <c r="BM18" i="10"/>
  <c r="BM44" i="10"/>
  <c r="BM21" i="10"/>
  <c r="BM14" i="10"/>
  <c r="BM37" i="10"/>
  <c r="BM27" i="10"/>
  <c r="BM31" i="10"/>
  <c r="BM58" i="10"/>
  <c r="BM16" i="10"/>
  <c r="BM13" i="10"/>
  <c r="BM34" i="10"/>
  <c r="BM7" i="10"/>
  <c r="BM11" i="10"/>
  <c r="BM20" i="10"/>
  <c r="BM26" i="10"/>
  <c r="BM30" i="10"/>
  <c r="BM32" i="10"/>
  <c r="BM29" i="10"/>
  <c r="BM6" i="10"/>
  <c r="BM41" i="10"/>
  <c r="BM47" i="10"/>
  <c r="BM36" i="10"/>
  <c r="BM57" i="10"/>
  <c r="BM24" i="10"/>
  <c r="BM25" i="10"/>
  <c r="BM23" i="10"/>
  <c r="BM43" i="10"/>
  <c r="BM8" i="10"/>
  <c r="D65" i="9"/>
  <c r="D65" i="8"/>
  <c r="D65" i="7"/>
  <c r="D65" i="6"/>
  <c r="D65" i="5"/>
  <c r="BM67" i="10" l="1"/>
  <c r="BM68" i="10"/>
  <c r="U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3" i="1"/>
  <c r="C65" i="1" l="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N4" i="1" l="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3" i="1"/>
  <c r="N65" i="1" l="1"/>
  <c r="M65" i="1"/>
  <c r="K65" i="1"/>
  <c r="I65" i="1"/>
  <c r="G65" i="1"/>
  <c r="E65" i="1"/>
</calcChain>
</file>

<file path=xl/sharedStrings.xml><?xml version="1.0" encoding="utf-8"?>
<sst xmlns="http://schemas.openxmlformats.org/spreadsheetml/2006/main" count="2624" uniqueCount="167">
  <si>
    <t>千代田区</t>
  </si>
  <si>
    <t>中央区</t>
    <rPh sb="0" eb="3">
      <t>チュウオウク</t>
    </rPh>
    <phoneticPr fontId="2"/>
  </si>
  <si>
    <t>港区</t>
  </si>
  <si>
    <t>新宿区</t>
  </si>
  <si>
    <t>文京区</t>
  </si>
  <si>
    <t>台東区</t>
  </si>
  <si>
    <t>墨田区</t>
  </si>
  <si>
    <t>江東区</t>
  </si>
  <si>
    <t>品川区</t>
  </si>
  <si>
    <t>目黒区</t>
  </si>
  <si>
    <t>大田区</t>
  </si>
  <si>
    <t>世田谷区</t>
  </si>
  <si>
    <t>渋谷区</t>
  </si>
  <si>
    <t>中野区</t>
    <rPh sb="0" eb="3">
      <t>ナカノク</t>
    </rPh>
    <phoneticPr fontId="2"/>
  </si>
  <si>
    <t>杉並区</t>
  </si>
  <si>
    <t>豊島区</t>
  </si>
  <si>
    <t>北区</t>
  </si>
  <si>
    <t>荒川区</t>
  </si>
  <si>
    <t>板橋区</t>
  </si>
  <si>
    <t>練馬区</t>
  </si>
  <si>
    <t>足立区</t>
    <rPh sb="0" eb="2">
      <t>アダチ</t>
    </rPh>
    <phoneticPr fontId="2"/>
  </si>
  <si>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</si>
  <si>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</si>
  <si>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</si>
  <si>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</si>
  <si>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</si>
  <si>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</si>
  <si>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</si>
  <si>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</si>
  <si>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</si>
  <si>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</si>
  <si>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</si>
  <si>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</si>
  <si>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</si>
  <si>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</si>
  <si>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</si>
  <si>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</si>
  <si>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</si>
  <si>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</si>
  <si>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</si>
  <si>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</si>
  <si>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</si>
  <si>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</si>
  <si>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</si>
  <si>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</si>
  <si>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</si>
  <si>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</si>
  <si>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</si>
  <si>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rPh sb="0" eb="1">
      <t>ニシ</t>
    </rPh>
    <rPh sb="1" eb="3">
      <t>トウキョウ</t>
    </rPh>
    <rPh sb="3" eb="4">
      <t>シ</t>
    </rPh>
    <phoneticPr fontId="2"/>
  </si>
  <si>
    <t>瑞穂町</t>
  </si>
  <si>
    <t>日の出町</t>
  </si>
  <si>
    <t>檜原村</t>
  </si>
  <si>
    <t>奥多摩町</t>
  </si>
  <si>
    <t>大島町</t>
  </si>
  <si>
    <t>利島村</t>
    <rPh sb="0" eb="2">
      <t>トシマ</t>
    </rPh>
    <phoneticPr fontId="2"/>
  </si>
  <si>
    <t>新島村</t>
  </si>
  <si>
    <t>神津島村</t>
  </si>
  <si>
    <t>三宅村</t>
  </si>
  <si>
    <t>御蔵島村</t>
  </si>
  <si>
    <t>八丈町</t>
  </si>
  <si>
    <t>青ヶ島村</t>
  </si>
  <si>
    <t>小笠原村</t>
  </si>
  <si>
    <t>○</t>
  </si>
  <si>
    <t>未把握</t>
    <rPh sb="0" eb="1">
      <t>ミ</t>
    </rPh>
    <rPh sb="1" eb="3">
      <t>ハアク</t>
    </rPh>
    <phoneticPr fontId="2"/>
  </si>
  <si>
    <t>-</t>
  </si>
  <si>
    <t>肺</t>
    <rPh sb="0" eb="1">
      <t>ハイ</t>
    </rPh>
    <phoneticPr fontId="3"/>
  </si>
  <si>
    <t>大腸</t>
    <rPh sb="0" eb="2">
      <t>ダイチョウ</t>
    </rPh>
    <phoneticPr fontId="3"/>
  </si>
  <si>
    <t>子宮</t>
    <rPh sb="0" eb="2">
      <t>シキュウ</t>
    </rPh>
    <phoneticPr fontId="3"/>
  </si>
  <si>
    <t>乳</t>
    <rPh sb="0" eb="1">
      <t>ニュウ</t>
    </rPh>
    <phoneticPr fontId="3"/>
  </si>
  <si>
    <t>×</t>
    <phoneticPr fontId="3"/>
  </si>
  <si>
    <t>※１　許容値未満と、精検受診率を把握していない場合、×</t>
    <rPh sb="3" eb="6">
      <t>キョヨウチ</t>
    </rPh>
    <rPh sb="6" eb="8">
      <t>ミマン</t>
    </rPh>
    <rPh sb="10" eb="12">
      <t>セイケン</t>
    </rPh>
    <rPh sb="12" eb="14">
      <t>ジュシン</t>
    </rPh>
    <rPh sb="14" eb="15">
      <t>リツ</t>
    </rPh>
    <rPh sb="16" eb="18">
      <t>ハアク</t>
    </rPh>
    <rPh sb="23" eb="25">
      <t>バアイ</t>
    </rPh>
    <phoneticPr fontId="3"/>
  </si>
  <si>
    <t>※２　指針外検診の実施や、検診自体を実施していない場合は空欄</t>
    <rPh sb="3" eb="5">
      <t>シシン</t>
    </rPh>
    <rPh sb="5" eb="6">
      <t>ガイ</t>
    </rPh>
    <rPh sb="6" eb="8">
      <t>ケンシン</t>
    </rPh>
    <rPh sb="9" eb="11">
      <t>ジッシ</t>
    </rPh>
    <rPh sb="13" eb="15">
      <t>ケンシン</t>
    </rPh>
    <rPh sb="15" eb="17">
      <t>ジタイ</t>
    </rPh>
    <rPh sb="18" eb="20">
      <t>ジッシ</t>
    </rPh>
    <rPh sb="25" eb="27">
      <t>バアイ</t>
    </rPh>
    <rPh sb="28" eb="30">
      <t>クウラン</t>
    </rPh>
    <phoneticPr fontId="3"/>
  </si>
  <si>
    <t>胃
（X線）</t>
    <rPh sb="0" eb="1">
      <t>イ</t>
    </rPh>
    <rPh sb="4" eb="5">
      <t>セン</t>
    </rPh>
    <phoneticPr fontId="3"/>
  </si>
  <si>
    <t>胃
（内）</t>
    <rPh sb="0" eb="1">
      <t>イ</t>
    </rPh>
    <rPh sb="3" eb="4">
      <t>ウチ</t>
    </rPh>
    <phoneticPr fontId="3"/>
  </si>
  <si>
    <t>平成28年度精検受診率一覧</t>
    <rPh sb="0" eb="2">
      <t>ヘイセイ</t>
    </rPh>
    <rPh sb="4" eb="5">
      <t>ネン</t>
    </rPh>
    <rPh sb="5" eb="6">
      <t>ド</t>
    </rPh>
    <rPh sb="6" eb="8">
      <t>セイケン</t>
    </rPh>
    <rPh sb="8" eb="10">
      <t>ジュシン</t>
    </rPh>
    <rPh sb="10" eb="11">
      <t>リツ</t>
    </rPh>
    <rPh sb="11" eb="13">
      <t>イチラン</t>
    </rPh>
    <phoneticPr fontId="3"/>
  </si>
  <si>
    <t>80％以上</t>
    <rPh sb="3" eb="5">
      <t>イジョウ</t>
    </rPh>
    <phoneticPr fontId="3"/>
  </si>
  <si>
    <t>80%未満合計</t>
    <rPh sb="3" eb="5">
      <t>ミマン</t>
    </rPh>
    <rPh sb="5" eb="7">
      <t>ゴウケイ</t>
    </rPh>
    <phoneticPr fontId="3"/>
  </si>
  <si>
    <t>×</t>
  </si>
  <si>
    <t>80％未満の自治体数</t>
    <rPh sb="3" eb="5">
      <t>ミマン</t>
    </rPh>
    <rPh sb="6" eb="9">
      <t>ジチタイ</t>
    </rPh>
    <rPh sb="9" eb="10">
      <t>スウ</t>
    </rPh>
    <phoneticPr fontId="3"/>
  </si>
  <si>
    <t>70％以上</t>
    <rPh sb="3" eb="5">
      <t>イジョウ</t>
    </rPh>
    <phoneticPr fontId="3"/>
  </si>
  <si>
    <t>×</t>
    <phoneticPr fontId="3"/>
  </si>
  <si>
    <t>精検
未受診者数</t>
    <rPh sb="0" eb="2">
      <t>セイケン</t>
    </rPh>
    <rPh sb="3" eb="7">
      <t>ミジュシンシャ</t>
    </rPh>
    <rPh sb="7" eb="8">
      <t>スウ</t>
    </rPh>
    <phoneticPr fontId="2"/>
  </si>
  <si>
    <t>精検
未受診率</t>
    <rPh sb="0" eb="1">
      <t>セイ</t>
    </rPh>
    <rPh sb="1" eb="2">
      <t>ケン</t>
    </rPh>
    <rPh sb="3" eb="4">
      <t>ミ</t>
    </rPh>
    <rPh sb="4" eb="6">
      <t>ジュシン</t>
    </rPh>
    <rPh sb="6" eb="7">
      <t>リツ</t>
    </rPh>
    <phoneticPr fontId="2"/>
  </si>
  <si>
    <t>精検結果
未把握者数</t>
    <rPh sb="0" eb="2">
      <t>セイケン</t>
    </rPh>
    <rPh sb="2" eb="4">
      <t>ケッカ</t>
    </rPh>
    <rPh sb="5" eb="6">
      <t>ミ</t>
    </rPh>
    <rPh sb="6" eb="8">
      <t>ハアク</t>
    </rPh>
    <rPh sb="8" eb="9">
      <t>シャ</t>
    </rPh>
    <rPh sb="9" eb="10">
      <t>スウ</t>
    </rPh>
    <phoneticPr fontId="2"/>
  </si>
  <si>
    <t>精検結果
未把握率</t>
    <rPh sb="0" eb="2">
      <t>セイケン</t>
    </rPh>
    <rPh sb="2" eb="4">
      <t>ケッカ</t>
    </rPh>
    <rPh sb="5" eb="6">
      <t>ミ</t>
    </rPh>
    <rPh sb="6" eb="8">
      <t>ハアク</t>
    </rPh>
    <rPh sb="8" eb="9">
      <t>リツ</t>
    </rPh>
    <phoneticPr fontId="2"/>
  </si>
  <si>
    <t>精検受診率</t>
    <rPh sb="0" eb="2">
      <t>セイケン</t>
    </rPh>
    <rPh sb="2" eb="4">
      <t>ジュシン</t>
    </rPh>
    <rPh sb="4" eb="5">
      <t>リツ</t>
    </rPh>
    <phoneticPr fontId="3"/>
  </si>
  <si>
    <t>平成28年度肺がん検診がん部会意見対象一覧</t>
    <rPh sb="0" eb="2">
      <t>ヘイセイ</t>
    </rPh>
    <rPh sb="4" eb="5">
      <t>ネン</t>
    </rPh>
    <rPh sb="5" eb="6">
      <t>ド</t>
    </rPh>
    <rPh sb="6" eb="7">
      <t>ハイ</t>
    </rPh>
    <rPh sb="9" eb="11">
      <t>ケンシン</t>
    </rPh>
    <rPh sb="13" eb="15">
      <t>ブカイ</t>
    </rPh>
    <rPh sb="15" eb="17">
      <t>イケン</t>
    </rPh>
    <rPh sb="17" eb="19">
      <t>タイショウ</t>
    </rPh>
    <rPh sb="19" eb="21">
      <t>イチラン</t>
    </rPh>
    <phoneticPr fontId="3"/>
  </si>
  <si>
    <t>平成28年度胃部X線がん検診がん部会意見対象一覧精検受診率一覧</t>
    <rPh sb="0" eb="2">
      <t>ヘイセイ</t>
    </rPh>
    <rPh sb="4" eb="5">
      <t>ネン</t>
    </rPh>
    <rPh sb="5" eb="6">
      <t>ド</t>
    </rPh>
    <rPh sb="6" eb="7">
      <t>イ</t>
    </rPh>
    <rPh sb="7" eb="8">
      <t>ブ</t>
    </rPh>
    <rPh sb="9" eb="10">
      <t>セン</t>
    </rPh>
    <rPh sb="24" eb="26">
      <t>セイケン</t>
    </rPh>
    <rPh sb="26" eb="28">
      <t>ジュシン</t>
    </rPh>
    <rPh sb="28" eb="29">
      <t>リツ</t>
    </rPh>
    <rPh sb="29" eb="31">
      <t>イチラン</t>
    </rPh>
    <phoneticPr fontId="3"/>
  </si>
  <si>
    <t>精検受診者数</t>
    <rPh sb="0" eb="2">
      <t>セイケン</t>
    </rPh>
    <rPh sb="2" eb="5">
      <t>ジュシンシャ</t>
    </rPh>
    <rPh sb="5" eb="6">
      <t>スウ</t>
    </rPh>
    <phoneticPr fontId="3"/>
  </si>
  <si>
    <t>精検
受診者数</t>
    <rPh sb="0" eb="1">
      <t>セイ</t>
    </rPh>
    <rPh sb="1" eb="2">
      <t>ケン</t>
    </rPh>
    <rPh sb="3" eb="6">
      <t>ジュシンシャ</t>
    </rPh>
    <rPh sb="6" eb="7">
      <t>スウ</t>
    </rPh>
    <phoneticPr fontId="2"/>
  </si>
  <si>
    <t>精検受診率</t>
    <rPh sb="0" eb="1">
      <t>セイ</t>
    </rPh>
    <rPh sb="1" eb="2">
      <t>ケン</t>
    </rPh>
    <rPh sb="2" eb="4">
      <t>ジュシン</t>
    </rPh>
    <rPh sb="4" eb="5">
      <t>リツ</t>
    </rPh>
    <phoneticPr fontId="2"/>
  </si>
  <si>
    <t>精検
受診率</t>
    <rPh sb="0" eb="1">
      <t>セイ</t>
    </rPh>
    <rPh sb="1" eb="2">
      <t>ケン</t>
    </rPh>
    <rPh sb="3" eb="5">
      <t>ジュシン</t>
    </rPh>
    <rPh sb="5" eb="6">
      <t>リツ</t>
    </rPh>
    <phoneticPr fontId="2"/>
  </si>
  <si>
    <t>精検
受診者数</t>
    <rPh sb="0" eb="1">
      <t>セイ</t>
    </rPh>
    <rPh sb="1" eb="2">
      <t>ケン</t>
    </rPh>
    <rPh sb="3" eb="5">
      <t>ジュシン</t>
    </rPh>
    <rPh sb="5" eb="6">
      <t>シャ</t>
    </rPh>
    <rPh sb="6" eb="7">
      <t>スウ</t>
    </rPh>
    <phoneticPr fontId="2"/>
  </si>
  <si>
    <t>判定</t>
    <rPh sb="0" eb="2">
      <t>ハンテイ</t>
    </rPh>
    <phoneticPr fontId="3"/>
  </si>
  <si>
    <t>70％未満の自治体数</t>
    <rPh sb="3" eb="5">
      <t>ミマン</t>
    </rPh>
    <rPh sb="6" eb="9">
      <t>ジチタイ</t>
    </rPh>
    <rPh sb="9" eb="10">
      <t>スウ</t>
    </rPh>
    <phoneticPr fontId="3"/>
  </si>
  <si>
    <t>胃X</t>
    <rPh sb="0" eb="1">
      <t>イ</t>
    </rPh>
    <phoneticPr fontId="3"/>
  </si>
  <si>
    <t>胃内</t>
    <rPh sb="0" eb="1">
      <t>イ</t>
    </rPh>
    <rPh sb="1" eb="2">
      <t>ナイ</t>
    </rPh>
    <phoneticPr fontId="3"/>
  </si>
  <si>
    <t>肺</t>
    <rPh sb="0" eb="1">
      <t>ハイ</t>
    </rPh>
    <phoneticPr fontId="3"/>
  </si>
  <si>
    <t>大腸</t>
    <rPh sb="0" eb="2">
      <t>ダイチョウ</t>
    </rPh>
    <phoneticPr fontId="3"/>
  </si>
  <si>
    <t>子宮</t>
    <rPh sb="0" eb="2">
      <t>シキュウ</t>
    </rPh>
    <phoneticPr fontId="3"/>
  </si>
  <si>
    <t>乳</t>
    <rPh sb="0" eb="1">
      <t>ニュウ</t>
    </rPh>
    <phoneticPr fontId="3"/>
  </si>
  <si>
    <t>未把握型</t>
    <rPh sb="0" eb="1">
      <t>ミ</t>
    </rPh>
    <rPh sb="1" eb="3">
      <t>ハアク</t>
    </rPh>
    <rPh sb="3" eb="4">
      <t>ガタ</t>
    </rPh>
    <phoneticPr fontId="3"/>
  </si>
  <si>
    <t>未受診型</t>
    <rPh sb="0" eb="1">
      <t>ミ</t>
    </rPh>
    <rPh sb="1" eb="3">
      <t>ジュシン</t>
    </rPh>
    <rPh sb="3" eb="4">
      <t>ガタ</t>
    </rPh>
    <phoneticPr fontId="3"/>
  </si>
  <si>
    <t>70％未満</t>
    <rPh sb="3" eb="5">
      <t>ミマン</t>
    </rPh>
    <phoneticPr fontId="3"/>
  </si>
  <si>
    <t>精検受診率に係るがん部会意見発出対象一覧</t>
    <rPh sb="0" eb="2">
      <t>セイケン</t>
    </rPh>
    <rPh sb="2" eb="4">
      <t>ジュシン</t>
    </rPh>
    <rPh sb="4" eb="5">
      <t>リツ</t>
    </rPh>
    <rPh sb="6" eb="7">
      <t>カカ</t>
    </rPh>
    <rPh sb="10" eb="12">
      <t>ブカイ</t>
    </rPh>
    <rPh sb="12" eb="14">
      <t>イケン</t>
    </rPh>
    <rPh sb="14" eb="16">
      <t>ハッシュツ</t>
    </rPh>
    <rPh sb="16" eb="18">
      <t>タイショウ</t>
    </rPh>
    <rPh sb="18" eb="20">
      <t>イチラン</t>
    </rPh>
    <phoneticPr fontId="3"/>
  </si>
  <si>
    <t>当該年度
要精検者数</t>
    <rPh sb="0" eb="2">
      <t>トウガイ</t>
    </rPh>
    <rPh sb="2" eb="4">
      <t>ネンド</t>
    </rPh>
    <rPh sb="5" eb="6">
      <t>ヨウ</t>
    </rPh>
    <rPh sb="6" eb="9">
      <t>セイケンシャ</t>
    </rPh>
    <rPh sb="9" eb="10">
      <t>スウ</t>
    </rPh>
    <phoneticPr fontId="2"/>
  </si>
  <si>
    <t>要精検率</t>
    <rPh sb="0" eb="1">
      <t>ヨウ</t>
    </rPh>
    <rPh sb="1" eb="3">
      <t>セイケン</t>
    </rPh>
    <rPh sb="3" eb="4">
      <t>リツ</t>
    </rPh>
    <phoneticPr fontId="2"/>
  </si>
  <si>
    <t>要精検者数</t>
    <rPh sb="0" eb="1">
      <t>ヨウ</t>
    </rPh>
    <rPh sb="1" eb="4">
      <t>セイケンシャ</t>
    </rPh>
    <rPh sb="4" eb="5">
      <t>スウ</t>
    </rPh>
    <phoneticPr fontId="2"/>
  </si>
  <si>
    <t>＊利島村は要精検者数未把握のため、要精検率以降の集計からは除いている</t>
    <rPh sb="1" eb="3">
      <t>トシマ</t>
    </rPh>
    <rPh sb="3" eb="4">
      <t>ムラ</t>
    </rPh>
    <rPh sb="5" eb="6">
      <t>ヨウ</t>
    </rPh>
    <rPh sb="6" eb="8">
      <t>セイケン</t>
    </rPh>
    <rPh sb="8" eb="9">
      <t>シャ</t>
    </rPh>
    <rPh sb="9" eb="10">
      <t>スウ</t>
    </rPh>
    <rPh sb="10" eb="11">
      <t>ミ</t>
    </rPh>
    <rPh sb="11" eb="13">
      <t>ハアク</t>
    </rPh>
    <rPh sb="17" eb="18">
      <t>ヨウ</t>
    </rPh>
    <rPh sb="18" eb="20">
      <t>セイケン</t>
    </rPh>
    <rPh sb="20" eb="21">
      <t>リツ</t>
    </rPh>
    <rPh sb="21" eb="23">
      <t>イコウ</t>
    </rPh>
    <rPh sb="24" eb="26">
      <t>シュウケイ</t>
    </rPh>
    <rPh sb="29" eb="30">
      <t>ノゾ</t>
    </rPh>
    <phoneticPr fontId="2"/>
  </si>
  <si>
    <t>＊御蔵島村、小笠原村は「細胞診＋コルポスコープ等」（セット検診）を実施しているため要精検率以降の集計からは除いている</t>
    <rPh sb="1" eb="4">
      <t>ミクラジマ</t>
    </rPh>
    <rPh sb="4" eb="5">
      <t>ムラ</t>
    </rPh>
    <rPh sb="6" eb="9">
      <t>オガサワラ</t>
    </rPh>
    <rPh sb="9" eb="10">
      <t>ムラ</t>
    </rPh>
    <rPh sb="10" eb="11">
      <t>アオムラ</t>
    </rPh>
    <rPh sb="12" eb="15">
      <t>サイボウシン</t>
    </rPh>
    <rPh sb="23" eb="24">
      <t>トウ</t>
    </rPh>
    <rPh sb="29" eb="31">
      <t>ケンシン</t>
    </rPh>
    <rPh sb="33" eb="35">
      <t>ジッシ</t>
    </rPh>
    <rPh sb="41" eb="42">
      <t>ヨウ</t>
    </rPh>
    <rPh sb="42" eb="44">
      <t>セイケン</t>
    </rPh>
    <rPh sb="44" eb="45">
      <t>リツ</t>
    </rPh>
    <rPh sb="45" eb="47">
      <t>イコウ</t>
    </rPh>
    <rPh sb="48" eb="50">
      <t>シュウケイ</t>
    </rPh>
    <rPh sb="53" eb="54">
      <t>ノゾ</t>
    </rPh>
    <phoneticPr fontId="2"/>
  </si>
  <si>
    <t>＊利島村、御蔵島村、青ヶ島村は毎年実施かつ２年連続受診者数未把握のため、受診率の集計から前年度受診者数を除いている</t>
    <rPh sb="1" eb="3">
      <t>トシマ</t>
    </rPh>
    <rPh sb="3" eb="4">
      <t>ムラ</t>
    </rPh>
    <rPh sb="5" eb="9">
      <t>ミクラジマムラ</t>
    </rPh>
    <rPh sb="10" eb="14">
      <t>アオガシマムラ</t>
    </rPh>
    <rPh sb="15" eb="17">
      <t>マイトシ</t>
    </rPh>
    <rPh sb="17" eb="19">
      <t>ジッシ</t>
    </rPh>
    <rPh sb="22" eb="23">
      <t>ネン</t>
    </rPh>
    <rPh sb="23" eb="25">
      <t>レンゾク</t>
    </rPh>
    <rPh sb="25" eb="28">
      <t>ジュシンシャ</t>
    </rPh>
    <rPh sb="28" eb="29">
      <t>スウ</t>
    </rPh>
    <rPh sb="29" eb="30">
      <t>ミ</t>
    </rPh>
    <rPh sb="30" eb="32">
      <t>ハアク</t>
    </rPh>
    <rPh sb="36" eb="38">
      <t>ジュシン</t>
    </rPh>
    <rPh sb="38" eb="39">
      <t>リツ</t>
    </rPh>
    <rPh sb="40" eb="42">
      <t>シュウケイ</t>
    </rPh>
    <rPh sb="52" eb="53">
      <t>ノゾ</t>
    </rPh>
    <phoneticPr fontId="2"/>
  </si>
  <si>
    <t>未受診型</t>
    <phoneticPr fontId="3"/>
  </si>
  <si>
    <t>未把握型</t>
    <phoneticPr fontId="3"/>
  </si>
  <si>
    <t>＊利島村は要精検者数未把握のため、要精検率以降の集計からは除いている</t>
    <rPh sb="1" eb="3">
      <t>トシマ</t>
    </rPh>
    <rPh sb="3" eb="4">
      <t>ムラ</t>
    </rPh>
    <rPh sb="5" eb="6">
      <t>ヨウ</t>
    </rPh>
    <rPh sb="6" eb="7">
      <t>セイ</t>
    </rPh>
    <rPh sb="7" eb="8">
      <t>ケン</t>
    </rPh>
    <rPh sb="8" eb="9">
      <t>シャ</t>
    </rPh>
    <rPh sb="9" eb="10">
      <t>スウ</t>
    </rPh>
    <rPh sb="10" eb="11">
      <t>ミ</t>
    </rPh>
    <rPh sb="11" eb="13">
      <t>ハアク</t>
    </rPh>
    <rPh sb="17" eb="18">
      <t>ヨウ</t>
    </rPh>
    <rPh sb="18" eb="19">
      <t>セイ</t>
    </rPh>
    <rPh sb="19" eb="20">
      <t>ケン</t>
    </rPh>
    <rPh sb="20" eb="21">
      <t>リツ</t>
    </rPh>
    <rPh sb="21" eb="23">
      <t>イコウ</t>
    </rPh>
    <rPh sb="24" eb="26">
      <t>シュウケイ</t>
    </rPh>
    <rPh sb="29" eb="30">
      <t>ノゾ</t>
    </rPh>
    <phoneticPr fontId="2"/>
  </si>
  <si>
    <t>＊利島村は要精検者数未把握のため、要精検率以降の集計からは除いている</t>
    <rPh sb="1" eb="4">
      <t>トシマムラ</t>
    </rPh>
    <rPh sb="5" eb="6">
      <t>ヨウ</t>
    </rPh>
    <rPh sb="6" eb="8">
      <t>セイケン</t>
    </rPh>
    <rPh sb="8" eb="9">
      <t>シャ</t>
    </rPh>
    <rPh sb="9" eb="10">
      <t>スウ</t>
    </rPh>
    <rPh sb="10" eb="11">
      <t>ミ</t>
    </rPh>
    <rPh sb="11" eb="13">
      <t>ハアク</t>
    </rPh>
    <rPh sb="17" eb="18">
      <t>ヨウ</t>
    </rPh>
    <rPh sb="18" eb="20">
      <t>セイケン</t>
    </rPh>
    <rPh sb="20" eb="21">
      <t>リツ</t>
    </rPh>
    <rPh sb="21" eb="23">
      <t>イコウ</t>
    </rPh>
    <rPh sb="24" eb="26">
      <t>シュウケイ</t>
    </rPh>
    <rPh sb="29" eb="30">
      <t>ノゾ</t>
    </rPh>
    <phoneticPr fontId="2"/>
  </si>
  <si>
    <t>注1）　足立区・町田市・利島村・神津島村・青ヶ島村・小笠原村は胃部Ｘ線検査実施ないため集計に含まず</t>
    <rPh sb="0" eb="1">
      <t>チュウ</t>
    </rPh>
    <rPh sb="4" eb="7">
      <t>アダチク</t>
    </rPh>
    <rPh sb="8" eb="10">
      <t>マチダ</t>
    </rPh>
    <rPh sb="10" eb="11">
      <t>シ</t>
    </rPh>
    <rPh sb="12" eb="15">
      <t>トシマムラ</t>
    </rPh>
    <rPh sb="16" eb="20">
      <t>コウヅシマムラ</t>
    </rPh>
    <rPh sb="21" eb="25">
      <t>アオガシマムラ</t>
    </rPh>
    <rPh sb="26" eb="30">
      <t>オガサワラムラ</t>
    </rPh>
    <rPh sb="31" eb="32">
      <t>イ</t>
    </rPh>
    <rPh sb="32" eb="33">
      <t>ブ</t>
    </rPh>
    <rPh sb="34" eb="35">
      <t>セン</t>
    </rPh>
    <rPh sb="35" eb="37">
      <t>ケンサ</t>
    </rPh>
    <rPh sb="37" eb="39">
      <t>ジッシ</t>
    </rPh>
    <rPh sb="43" eb="45">
      <t>シュウケイ</t>
    </rPh>
    <rPh sb="46" eb="47">
      <t>フク</t>
    </rPh>
    <phoneticPr fontId="2"/>
  </si>
  <si>
    <t>注１）　文京区・中野区・北区・町田市は肺がん検診未実施</t>
    <rPh sb="0" eb="1">
      <t>チュウ</t>
    </rPh>
    <rPh sb="4" eb="7">
      <t>ブンキョウク</t>
    </rPh>
    <rPh sb="8" eb="10">
      <t>ナカノ</t>
    </rPh>
    <rPh sb="10" eb="11">
      <t>ク</t>
    </rPh>
    <rPh sb="12" eb="14">
      <t>キタク</t>
    </rPh>
    <rPh sb="15" eb="17">
      <t>マチダ</t>
    </rPh>
    <rPh sb="17" eb="18">
      <t>シ</t>
    </rPh>
    <rPh sb="19" eb="20">
      <t>ハイ</t>
    </rPh>
    <rPh sb="22" eb="24">
      <t>ケンシン</t>
    </rPh>
    <rPh sb="24" eb="27">
      <t>ミジッシ</t>
    </rPh>
    <phoneticPr fontId="2"/>
  </si>
  <si>
    <t>注２）　稲城市は胸部ＣＴ検査を実施のため、集計からは除いている</t>
    <rPh sb="0" eb="1">
      <t>チュウ</t>
    </rPh>
    <rPh sb="4" eb="7">
      <t>イナギシ</t>
    </rPh>
    <rPh sb="8" eb="10">
      <t>キョウブ</t>
    </rPh>
    <rPh sb="12" eb="14">
      <t>ケンサ</t>
    </rPh>
    <rPh sb="15" eb="17">
      <t>ジッシ</t>
    </rPh>
    <rPh sb="21" eb="23">
      <t>シュウケイ</t>
    </rPh>
    <rPh sb="26" eb="27">
      <t>ノゾ</t>
    </rPh>
    <phoneticPr fontId="2"/>
  </si>
  <si>
    <t>注３）　日の出町・大島町は胸部Ｘ線のみ実施のため、集計からは除いている</t>
    <rPh sb="0" eb="1">
      <t>チュウ</t>
    </rPh>
    <phoneticPr fontId="2"/>
  </si>
  <si>
    <t>注４）　品川区は胸部Ｘ線またはヘリカルＣＴ検査（選択制）を実施。胸部ＸＰ＋喀痰細胞診のデータを使用</t>
    <rPh sb="0" eb="1">
      <t>チュウ</t>
    </rPh>
    <rPh sb="4" eb="7">
      <t>シナガワク</t>
    </rPh>
    <rPh sb="8" eb="10">
      <t>キョウブ</t>
    </rPh>
    <rPh sb="11" eb="12">
      <t>セン</t>
    </rPh>
    <rPh sb="21" eb="23">
      <t>ケンサ</t>
    </rPh>
    <rPh sb="24" eb="26">
      <t>センタク</t>
    </rPh>
    <rPh sb="26" eb="27">
      <t>セイ</t>
    </rPh>
    <rPh sb="29" eb="31">
      <t>ジッシ</t>
    </rPh>
    <rPh sb="32" eb="34">
      <t>キョウブ</t>
    </rPh>
    <rPh sb="37" eb="39">
      <t>カクタン</t>
    </rPh>
    <rPh sb="39" eb="41">
      <t>サイボウ</t>
    </rPh>
    <rPh sb="41" eb="42">
      <t>シン</t>
    </rPh>
    <rPh sb="47" eb="49">
      <t>シヨウ</t>
    </rPh>
    <phoneticPr fontId="2"/>
  </si>
  <si>
    <t>＊豊島区は 「胸部ＸＰ＋ＣＴ＋喀痰細胞診」 を実施のため、要精検率以降の集計からは除いている</t>
    <rPh sb="23" eb="25">
      <t>ジッシ</t>
    </rPh>
    <phoneticPr fontId="2"/>
  </si>
  <si>
    <t>注１）　三鷹市、小笠原村は 「視触診＋マンモ」 のデータを使用</t>
    <rPh sb="0" eb="1">
      <t>チュウ</t>
    </rPh>
    <rPh sb="4" eb="7">
      <t>ミタカシ</t>
    </rPh>
    <rPh sb="8" eb="12">
      <t>オガサワラムラ</t>
    </rPh>
    <rPh sb="15" eb="18">
      <t>シショクシン</t>
    </rPh>
    <rPh sb="29" eb="31">
      <t>シヨウ</t>
    </rPh>
    <phoneticPr fontId="2"/>
  </si>
  <si>
    <t>注２）　利島村、御蔵島村、青ヶ島村は マンモグラフィ の実施ないため、集計に含まない</t>
    <rPh sb="0" eb="1">
      <t>チュウ</t>
    </rPh>
    <rPh sb="4" eb="7">
      <t>トシマムラ</t>
    </rPh>
    <rPh sb="8" eb="12">
      <t>ミクラジマムラ</t>
    </rPh>
    <rPh sb="13" eb="16">
      <t>アオガシマ</t>
    </rPh>
    <rPh sb="16" eb="17">
      <t>ムラ</t>
    </rPh>
    <rPh sb="28" eb="30">
      <t>ジッシ</t>
    </rPh>
    <rPh sb="35" eb="37">
      <t>シュウケイ</t>
    </rPh>
    <rPh sb="38" eb="39">
      <t>フク</t>
    </rPh>
    <phoneticPr fontId="2"/>
  </si>
  <si>
    <t>＊品川区は、「視触診＋マンモ＋エコー」（セット検診）を実施しているため要精検率以降の集計からは除いている</t>
  </si>
  <si>
    <t>要精検者未把握型</t>
    <rPh sb="0" eb="1">
      <t>ヨウ</t>
    </rPh>
    <rPh sb="1" eb="3">
      <t>セイケン</t>
    </rPh>
    <rPh sb="3" eb="4">
      <t>シャ</t>
    </rPh>
    <rPh sb="4" eb="5">
      <t>ミ</t>
    </rPh>
    <rPh sb="5" eb="7">
      <t>ハアク</t>
    </rPh>
    <rPh sb="7" eb="8">
      <t>ガタ</t>
    </rPh>
    <phoneticPr fontId="3"/>
  </si>
  <si>
    <t>28年度</t>
    <rPh sb="2" eb="3">
      <t>ネン</t>
    </rPh>
    <rPh sb="3" eb="4">
      <t>ド</t>
    </rPh>
    <phoneticPr fontId="3"/>
  </si>
  <si>
    <t>27年度</t>
    <rPh sb="2" eb="3">
      <t>ネン</t>
    </rPh>
    <rPh sb="3" eb="4">
      <t>ド</t>
    </rPh>
    <phoneticPr fontId="3"/>
  </si>
  <si>
    <t>26年度</t>
    <rPh sb="2" eb="3">
      <t>ネン</t>
    </rPh>
    <rPh sb="3" eb="4">
      <t>ド</t>
    </rPh>
    <phoneticPr fontId="3"/>
  </si>
  <si>
    <t>要精検者数</t>
  </si>
  <si>
    <t>要精検率</t>
  </si>
  <si>
    <t>未把握</t>
  </si>
  <si>
    <t>‐</t>
  </si>
  <si>
    <t>未把握型</t>
    <rPh sb="0" eb="1">
      <t>ミ</t>
    </rPh>
    <rPh sb="1" eb="3">
      <t>ハアク</t>
    </rPh>
    <phoneticPr fontId="3"/>
  </si>
  <si>
    <t>未把握型</t>
    <phoneticPr fontId="3"/>
  </si>
  <si>
    <t>対象者未把握</t>
    <rPh sb="0" eb="3">
      <t>タイショウシャ</t>
    </rPh>
    <rPh sb="3" eb="4">
      <t>ミ</t>
    </rPh>
    <rPh sb="4" eb="6">
      <t>ハアク</t>
    </rPh>
    <phoneticPr fontId="3"/>
  </si>
  <si>
    <t>精検受診率の状況</t>
    <rPh sb="0" eb="2">
      <t>セイケン</t>
    </rPh>
    <rPh sb="2" eb="4">
      <t>ジュシン</t>
    </rPh>
    <rPh sb="4" eb="5">
      <t>リツ</t>
    </rPh>
    <rPh sb="6" eb="8">
      <t>ジョウキョウ</t>
    </rPh>
    <phoneticPr fontId="3"/>
  </si>
  <si>
    <t>判定</t>
    <rPh sb="0" eb="2">
      <t>ハンテイ</t>
    </rPh>
    <phoneticPr fontId="3"/>
  </si>
  <si>
    <t>要精検未把握</t>
    <rPh sb="0" eb="1">
      <t>ヨウ</t>
    </rPh>
    <rPh sb="1" eb="3">
      <t>セイケン</t>
    </rPh>
    <rPh sb="3" eb="4">
      <t>ミ</t>
    </rPh>
    <rPh sb="4" eb="6">
      <t>ハアク</t>
    </rPh>
    <phoneticPr fontId="3"/>
  </si>
  <si>
    <t>―</t>
  </si>
  <si>
    <t>×</t>
    <phoneticPr fontId="3"/>
  </si>
  <si>
    <t>※　自治体名が網掛けは、全てのがん種において許容値以上の自治体</t>
    <rPh sb="2" eb="5">
      <t>ジチタイ</t>
    </rPh>
    <rPh sb="5" eb="6">
      <t>メイ</t>
    </rPh>
    <rPh sb="7" eb="9">
      <t>アミカ</t>
    </rPh>
    <rPh sb="12" eb="13">
      <t>スベ</t>
    </rPh>
    <rPh sb="17" eb="18">
      <t>シュ</t>
    </rPh>
    <rPh sb="22" eb="25">
      <t>キョヨウチ</t>
    </rPh>
    <rPh sb="25" eb="27">
      <t>イジョウ</t>
    </rPh>
    <rPh sb="28" eb="31">
      <t>ジチタイ</t>
    </rPh>
    <phoneticPr fontId="3"/>
  </si>
  <si>
    <t>※　「－」（ハイフン）は０人</t>
    <rPh sb="13" eb="14">
      <t>ニン</t>
    </rPh>
    <phoneticPr fontId="3"/>
  </si>
  <si>
    <t>―</t>
    <phoneticPr fontId="3"/>
  </si>
  <si>
    <t>●</t>
    <phoneticPr fontId="3"/>
  </si>
  <si>
    <t>○</t>
    <phoneticPr fontId="3"/>
  </si>
  <si>
    <t>未把握型</t>
    <rPh sb="0" eb="1">
      <t>ミ</t>
    </rPh>
    <rPh sb="1" eb="3">
      <t>ハアク</t>
    </rPh>
    <rPh sb="3" eb="4">
      <t>ガタ</t>
    </rPh>
    <phoneticPr fontId="3"/>
  </si>
  <si>
    <t>未受診型</t>
    <rPh sb="0" eb="1">
      <t>ミ</t>
    </rPh>
    <rPh sb="1" eb="3">
      <t>ジュシン</t>
    </rPh>
    <rPh sb="3" eb="4">
      <t>ガタ</t>
    </rPh>
    <phoneticPr fontId="3"/>
  </si>
  <si>
    <t>全種許容値以上</t>
    <rPh sb="0" eb="2">
      <t>ゼンシュ</t>
    </rPh>
    <rPh sb="2" eb="5">
      <t>キョヨウチ</t>
    </rPh>
    <rPh sb="5" eb="7">
      <t>イジョウ</t>
    </rPh>
    <phoneticPr fontId="3"/>
  </si>
  <si>
    <t>要精検者未把握</t>
    <rPh sb="0" eb="1">
      <t>ヨウ</t>
    </rPh>
    <rPh sb="1" eb="3">
      <t>セイケン</t>
    </rPh>
    <rPh sb="3" eb="4">
      <t>シャ</t>
    </rPh>
    <rPh sb="4" eb="5">
      <t>ミ</t>
    </rPh>
    <rPh sb="5" eb="7">
      <t>ハアク</t>
    </rPh>
    <phoneticPr fontId="3"/>
  </si>
  <si>
    <t>胃（エックス線）（許容値70％以上）</t>
    <rPh sb="0" eb="1">
      <t>イ</t>
    </rPh>
    <rPh sb="6" eb="7">
      <t>セン</t>
    </rPh>
    <rPh sb="9" eb="12">
      <t>キョヨウチ</t>
    </rPh>
    <rPh sb="15" eb="17">
      <t>イジョウ</t>
    </rPh>
    <phoneticPr fontId="3"/>
  </si>
  <si>
    <t>胃（内視鏡）（許容値70％以上）</t>
    <rPh sb="0" eb="1">
      <t>イ</t>
    </rPh>
    <rPh sb="2" eb="5">
      <t>ナイシキョウ</t>
    </rPh>
    <rPh sb="7" eb="10">
      <t>キョヨウチ</t>
    </rPh>
    <rPh sb="13" eb="15">
      <t>イジョウ</t>
    </rPh>
    <phoneticPr fontId="3"/>
  </si>
  <si>
    <t>肺（許容値70％以上）</t>
    <rPh sb="0" eb="1">
      <t>ハイ</t>
    </rPh>
    <phoneticPr fontId="3"/>
  </si>
  <si>
    <t>大腸（許容値70％以上）</t>
    <rPh sb="0" eb="2">
      <t>ダイチョウ</t>
    </rPh>
    <phoneticPr fontId="3"/>
  </si>
  <si>
    <t>子宮（許容値70％以上）</t>
    <rPh sb="0" eb="2">
      <t>シキュウ</t>
    </rPh>
    <phoneticPr fontId="3"/>
  </si>
  <si>
    <t>乳（許容値80％以上）</t>
    <rPh sb="0" eb="1">
      <t>ニュウ</t>
    </rPh>
    <phoneticPr fontId="3"/>
  </si>
  <si>
    <t>類型</t>
    <rPh sb="0" eb="2">
      <t>ルイケイ</t>
    </rPh>
    <phoneticPr fontId="3"/>
  </si>
  <si>
    <t>Ⅰ</t>
  </si>
  <si>
    <t>Ⅰ</t>
    <phoneticPr fontId="3"/>
  </si>
  <si>
    <t>Ⅳ</t>
    <phoneticPr fontId="3"/>
  </si>
  <si>
    <t>Ⅳ</t>
    <phoneticPr fontId="3"/>
  </si>
  <si>
    <t>Ⅱ</t>
    <phoneticPr fontId="3"/>
  </si>
  <si>
    <t>Ⅱ</t>
    <phoneticPr fontId="3"/>
  </si>
  <si>
    <t>Ⅰ</t>
    <phoneticPr fontId="3"/>
  </si>
  <si>
    <t>Ⅲ</t>
    <phoneticPr fontId="3"/>
  </si>
  <si>
    <t>※　「/」は、検診を実施していない又は指針外の検査方法の実施により対象から除外している自治体</t>
    <rPh sb="7" eb="9">
      <t>ケンシン</t>
    </rPh>
    <rPh sb="10" eb="12">
      <t>ジッシ</t>
    </rPh>
    <rPh sb="17" eb="18">
      <t>マタ</t>
    </rPh>
    <rPh sb="19" eb="21">
      <t>シシン</t>
    </rPh>
    <rPh sb="21" eb="22">
      <t>ガイ</t>
    </rPh>
    <rPh sb="23" eb="25">
      <t>ケンサ</t>
    </rPh>
    <rPh sb="25" eb="27">
      <t>ホウホウ</t>
    </rPh>
    <rPh sb="28" eb="30">
      <t>ジッシ</t>
    </rPh>
    <rPh sb="33" eb="35">
      <t>タイショウ</t>
    </rPh>
    <rPh sb="37" eb="39">
      <t>ジョガイ</t>
    </rPh>
    <rPh sb="43" eb="46">
      <t>ジチタイ</t>
    </rPh>
    <phoneticPr fontId="3"/>
  </si>
  <si>
    <t>70％又は80％未満</t>
    <rPh sb="3" eb="4">
      <t>マタ</t>
    </rPh>
    <rPh sb="8" eb="10">
      <t>ミマン</t>
    </rPh>
    <phoneticPr fontId="3"/>
  </si>
  <si>
    <t>(別添２）</t>
    <rPh sb="1" eb="3">
      <t>ベッテン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</si>
</sst>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9" x14ac:knownFonts="1">
    <font>
      <sz val="11"/>
      <color theme="1"/>
      <name val="ＭＳ Ｐゴシック"/>
      <family val="2"/>
      <scheme val="minor"/>
    </font>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1"/>
      <color rgb="FFFF0000"/>
      <name val="ＭＳ Ｐゴシック"/>
      <family val="2"/>
      <scheme val="minor"/>
    </font>
    <font>
      <sz val="8"/>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4"/>
      <color theme="1"/>
      <name val="ＭＳ Ｐゴシック"/>
      <family val="2"/>
      <scheme val="minor"/>
    </font>
    <font>
      <b/>
      <sz val="11"/>
      <color theme="1"/>
      <name val="ＭＳ Ｐゴシック"/>
      <family val="3"/>
      <charset val="128"/>
      <scheme val="minor"/>
    </font>
    <font>
      <b/>
      <sz val="12"/>
      <color rgb="FFFF0000"/>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s>
  <fills count="7">
    <fill>
      <patternFill patternType="none"/>
    </fill>
    <fill>
      <patternFill patternType="gray125"/>
    </fill>
    <fill>
      <patternFill patternType="solid">
        <fgColor theme="1" tint="0.3499862666707357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hair">
        <color indexed="64"/>
      </top>
      <bottom style="medium">
        <color indexed="64"/>
      </bottom>
      <diagonal/>
    </border>
    <border>
      <left/>
      <right/>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diagonalUp="1">
      <left style="medium">
        <color indexed="64"/>
      </left>
      <right style="thin">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medium">
        <color indexed="64"/>
      </left>
      <right style="thin">
        <color indexed="64"/>
      </right>
      <top style="hair">
        <color indexed="64"/>
      </top>
      <bottom style="medium">
        <color indexed="64"/>
      </bottom>
      <diagonal style="thin">
        <color indexed="64"/>
      </diagonal>
    </border>
    <border diagonalUp="1">
      <left style="thin">
        <color indexed="64"/>
      </left>
      <right style="thin">
        <color indexed="64"/>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style="medium">
        <color indexed="64"/>
      </right>
      <top style="hair">
        <color indexed="64"/>
      </top>
      <bottom style="medium">
        <color indexed="64"/>
      </bottom>
      <diagonal style="thin">
        <color indexed="64"/>
      </diagonal>
    </border>
    <border diagonalUp="1">
      <left style="medium">
        <color indexed="64"/>
      </left>
      <right/>
      <top style="hair">
        <color indexed="64"/>
      </top>
      <bottom style="hair">
        <color indexed="64"/>
      </bottom>
      <diagonal style="thin">
        <color indexed="64"/>
      </diagonal>
    </border>
  </borders>
  <cellStyleXfs count="2">
    <xf numFmtId="0" fontId="0" fillId="0" borderId="0"/>
    <xf numFmtId="9" fontId="1" fillId="0" borderId="0" applyFont="0" applyFill="0" applyBorder="0" applyAlignment="0" applyProtection="0">
      <alignment vertical="center"/>
    </xf>
  </cellStyleXfs>
  <cellXfs count="354">
    <xf numFmtId="0" fontId="0" fillId="0" borderId="0" xfId="0"/>
    <xf numFmtId="0" fontId="0" fillId="0" borderId="1" xfId="0" applyBorder="1"/>
    <xf numFmtId="0" fontId="0" fillId="0" borderId="0" xfId="0"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NumberFormat="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2" xfId="0" applyBorder="1" applyAlignment="1">
      <alignment vertical="center"/>
    </xf>
    <xf numFmtId="176" fontId="0" fillId="0" borderId="2" xfId="1" applyNumberFormat="1" applyFont="1" applyBorder="1" applyAlignment="1">
      <alignment vertical="center"/>
    </xf>
    <xf numFmtId="176" fontId="0" fillId="0" borderId="2" xfId="1" applyNumberFormat="1" applyFont="1" applyBorder="1" applyAlignment="1">
      <alignment horizontal="center" vertical="center"/>
    </xf>
    <xf numFmtId="0" fontId="0" fillId="0" borderId="3" xfId="0" applyBorder="1" applyAlignment="1">
      <alignment vertical="center"/>
    </xf>
    <xf numFmtId="176" fontId="0" fillId="0" borderId="3" xfId="1" applyNumberFormat="1" applyFont="1" applyBorder="1" applyAlignment="1">
      <alignment vertical="center"/>
    </xf>
    <xf numFmtId="176" fontId="0" fillId="0" borderId="3" xfId="1" applyNumberFormat="1" applyFont="1" applyBorder="1" applyAlignment="1">
      <alignment horizontal="center" vertical="center"/>
    </xf>
    <xf numFmtId="0" fontId="0" fillId="0" borderId="3" xfId="0" applyBorder="1" applyAlignment="1">
      <alignment horizontal="center" vertical="center"/>
    </xf>
    <xf numFmtId="176" fontId="0" fillId="2" borderId="3" xfId="1" applyNumberFormat="1" applyFont="1" applyFill="1" applyBorder="1" applyAlignment="1">
      <alignment vertical="center"/>
    </xf>
    <xf numFmtId="176" fontId="0" fillId="2" borderId="3" xfId="1" applyNumberFormat="1" applyFont="1" applyFill="1" applyBorder="1" applyAlignment="1">
      <alignment horizontal="center" vertical="center"/>
    </xf>
    <xf numFmtId="176" fontId="4" fillId="2" borderId="4" xfId="1" applyNumberFormat="1" applyFont="1" applyFill="1" applyBorder="1" applyAlignment="1">
      <alignment vertical="center"/>
    </xf>
    <xf numFmtId="176" fontId="0" fillId="2" borderId="4" xfId="1" applyNumberFormat="1" applyFont="1" applyFill="1" applyBorder="1" applyAlignment="1">
      <alignment vertical="center"/>
    </xf>
    <xf numFmtId="0" fontId="0" fillId="0" borderId="5" xfId="0" applyBorder="1" applyAlignment="1">
      <alignment vertical="center"/>
    </xf>
    <xf numFmtId="176" fontId="0" fillId="2" borderId="6" xfId="1" applyNumberFormat="1" applyFont="1" applyFill="1" applyBorder="1" applyAlignment="1">
      <alignment vertical="center"/>
    </xf>
    <xf numFmtId="176" fontId="0" fillId="2" borderId="5" xfId="1" applyNumberFormat="1" applyFont="1" applyFill="1" applyBorder="1" applyAlignment="1">
      <alignment horizontal="center" vertical="center"/>
    </xf>
    <xf numFmtId="176" fontId="0" fillId="0" borderId="5" xfId="1" applyNumberFormat="1" applyFont="1" applyBorder="1" applyAlignment="1">
      <alignment vertical="center"/>
    </xf>
    <xf numFmtId="176" fontId="0" fillId="0" borderId="5" xfId="1" applyNumberFormat="1" applyFont="1" applyBorder="1" applyAlignment="1">
      <alignment horizontal="center" vertical="center"/>
    </xf>
    <xf numFmtId="0" fontId="0" fillId="0" borderId="5" xfId="0" applyBorder="1" applyAlignment="1">
      <alignment horizontal="center" vertical="center"/>
    </xf>
    <xf numFmtId="176" fontId="1" fillId="3" borderId="2" xfId="1" applyNumberFormat="1" applyFont="1" applyFill="1" applyBorder="1" applyAlignment="1">
      <alignment vertical="center"/>
    </xf>
    <xf numFmtId="176" fontId="1" fillId="3" borderId="2" xfId="1" applyNumberFormat="1" applyFont="1" applyFill="1" applyBorder="1" applyAlignment="1">
      <alignment horizontal="center" vertical="center"/>
    </xf>
    <xf numFmtId="176" fontId="6" fillId="3" borderId="3" xfId="1" applyNumberFormat="1" applyFont="1" applyFill="1" applyBorder="1" applyAlignment="1">
      <alignment vertical="center"/>
    </xf>
    <xf numFmtId="176" fontId="6" fillId="3" borderId="3" xfId="1" applyNumberFormat="1" applyFont="1" applyFill="1" applyBorder="1" applyAlignment="1">
      <alignment horizontal="center" vertical="center"/>
    </xf>
    <xf numFmtId="176" fontId="0" fillId="3" borderId="3" xfId="1" applyNumberFormat="1" applyFont="1" applyFill="1" applyBorder="1" applyAlignment="1">
      <alignment vertical="center"/>
    </xf>
    <xf numFmtId="176" fontId="0" fillId="3" borderId="3" xfId="1" applyNumberFormat="1" applyFont="1" applyFill="1" applyBorder="1" applyAlignment="1">
      <alignment horizontal="center" vertical="center"/>
    </xf>
    <xf numFmtId="176" fontId="0" fillId="3" borderId="2" xfId="1" applyNumberFormat="1" applyFont="1" applyFill="1" applyBorder="1" applyAlignment="1">
      <alignment vertical="center"/>
    </xf>
    <xf numFmtId="176" fontId="0" fillId="3" borderId="2" xfId="1" applyNumberFormat="1" applyFont="1" applyFill="1" applyBorder="1" applyAlignment="1">
      <alignment horizontal="center" vertical="center"/>
    </xf>
    <xf numFmtId="176" fontId="0" fillId="3" borderId="5" xfId="1" applyNumberFormat="1" applyFont="1" applyFill="1" applyBorder="1" applyAlignment="1">
      <alignment horizontal="center" vertical="center"/>
    </xf>
    <xf numFmtId="0" fontId="0" fillId="0" borderId="1" xfId="0" applyFill="1" applyBorder="1" applyAlignment="1">
      <alignment horizontal="center" vertical="center" wrapText="1"/>
    </xf>
    <xf numFmtId="0" fontId="0" fillId="0" borderId="3" xfId="0" applyNumberFormat="1" applyBorder="1" applyAlignment="1">
      <alignment horizontal="center" vertical="center"/>
    </xf>
    <xf numFmtId="0" fontId="0" fillId="0" borderId="5" xfId="0" applyNumberFormat="1" applyBorder="1" applyAlignment="1">
      <alignment horizontal="center" vertical="center"/>
    </xf>
    <xf numFmtId="0" fontId="0" fillId="0" borderId="8" xfId="0" applyNumberFormat="1" applyBorder="1" applyAlignment="1">
      <alignment horizontal="center" vertical="center"/>
    </xf>
    <xf numFmtId="0" fontId="0" fillId="0" borderId="8" xfId="0" applyNumberFormat="1" applyFill="1" applyBorder="1" applyAlignment="1">
      <alignment horizontal="center" vertical="center"/>
    </xf>
    <xf numFmtId="0" fontId="0" fillId="4" borderId="2" xfId="0" applyNumberFormat="1" applyFill="1" applyBorder="1" applyAlignment="1">
      <alignment horizontal="center" vertical="center"/>
    </xf>
    <xf numFmtId="0" fontId="0" fillId="4" borderId="3" xfId="0" applyNumberFormat="1" applyFill="1" applyBorder="1" applyAlignment="1">
      <alignment horizontal="center" vertical="center"/>
    </xf>
    <xf numFmtId="0" fontId="7" fillId="0" borderId="7" xfId="0" applyFont="1" applyBorder="1" applyAlignment="1">
      <alignment horizontal="center" vertical="center"/>
    </xf>
    <xf numFmtId="0" fontId="8" fillId="0" borderId="7" xfId="0" applyFont="1" applyBorder="1" applyAlignment="1">
      <alignment horizontal="center" vertical="center"/>
    </xf>
    <xf numFmtId="0" fontId="0" fillId="0" borderId="9" xfId="0" applyFill="1" applyBorder="1" applyAlignment="1">
      <alignment vertical="center"/>
    </xf>
    <xf numFmtId="176" fontId="0" fillId="0" borderId="3" xfId="1" applyNumberFormat="1" applyFont="1" applyFill="1" applyBorder="1" applyAlignment="1">
      <alignment vertical="center"/>
    </xf>
    <xf numFmtId="176" fontId="0" fillId="0" borderId="3" xfId="1" applyNumberFormat="1" applyFont="1" applyFill="1" applyBorder="1" applyAlignment="1">
      <alignment horizontal="center" vertical="center"/>
    </xf>
    <xf numFmtId="0" fontId="0" fillId="5" borderId="3" xfId="0" applyFill="1" applyBorder="1" applyAlignment="1">
      <alignment vertical="center"/>
    </xf>
    <xf numFmtId="176" fontId="0" fillId="2" borderId="5" xfId="1" applyNumberFormat="1" applyFont="1" applyFill="1" applyBorder="1" applyAlignment="1">
      <alignment vertical="center"/>
    </xf>
    <xf numFmtId="9" fontId="0" fillId="2" borderId="3" xfId="1" applyFont="1" applyFill="1" applyBorder="1" applyAlignment="1">
      <alignment vertical="center"/>
    </xf>
    <xf numFmtId="0" fontId="0" fillId="3" borderId="2" xfId="1" applyNumberFormat="1" applyFont="1" applyFill="1" applyBorder="1" applyAlignment="1">
      <alignment vertical="center"/>
    </xf>
    <xf numFmtId="0" fontId="0" fillId="3" borderId="3" xfId="1" applyNumberFormat="1" applyFont="1" applyFill="1" applyBorder="1" applyAlignment="1">
      <alignment vertical="center"/>
    </xf>
    <xf numFmtId="0" fontId="0" fillId="0" borderId="3" xfId="1" applyNumberFormat="1" applyFont="1" applyFill="1" applyBorder="1" applyAlignment="1">
      <alignment vertical="center"/>
    </xf>
    <xf numFmtId="0" fontId="0" fillId="2" borderId="3" xfId="1" applyNumberFormat="1" applyFont="1" applyFill="1" applyBorder="1" applyAlignment="1">
      <alignment vertical="center"/>
    </xf>
    <xf numFmtId="0" fontId="0" fillId="0" borderId="3" xfId="1" applyNumberFormat="1" applyFont="1" applyBorder="1" applyAlignment="1">
      <alignment vertical="center"/>
    </xf>
    <xf numFmtId="0" fontId="0" fillId="3" borderId="3" xfId="1" applyNumberFormat="1" applyFont="1" applyFill="1" applyBorder="1" applyAlignment="1">
      <alignment horizontal="center" vertical="center"/>
    </xf>
    <xf numFmtId="0" fontId="0" fillId="0" borderId="5" xfId="1" applyNumberFormat="1" applyFont="1" applyBorder="1" applyAlignment="1">
      <alignment vertical="center"/>
    </xf>
    <xf numFmtId="0" fontId="1" fillId="3" borderId="2" xfId="1" applyNumberFormat="1" applyFont="1" applyFill="1" applyBorder="1" applyAlignment="1">
      <alignment vertical="center"/>
    </xf>
    <xf numFmtId="0" fontId="6" fillId="3" borderId="3" xfId="1" applyNumberFormat="1" applyFont="1" applyFill="1" applyBorder="1" applyAlignment="1">
      <alignment vertical="center"/>
    </xf>
    <xf numFmtId="0" fontId="4" fillId="2" borderId="3" xfId="1" applyNumberFormat="1" applyFont="1" applyFill="1" applyBorder="1" applyAlignment="1">
      <alignment vertical="center"/>
    </xf>
    <xf numFmtId="0" fontId="0" fillId="0" borderId="1" xfId="0" applyBorder="1" applyAlignment="1">
      <alignment vertical="center" wrapText="1"/>
    </xf>
    <xf numFmtId="0" fontId="0" fillId="0" borderId="1" xfId="0" applyNumberFormat="1" applyBorder="1" applyAlignment="1">
      <alignment horizontal="center" vertical="center" wrapText="1"/>
    </xf>
    <xf numFmtId="0" fontId="0" fillId="0" borderId="2" xfId="1" applyNumberFormat="1" applyFont="1" applyBorder="1" applyAlignment="1">
      <alignment vertical="center"/>
    </xf>
    <xf numFmtId="0" fontId="8" fillId="0" borderId="0" xfId="0" applyFont="1" applyBorder="1" applyAlignment="1">
      <alignment horizontal="center" vertical="center"/>
    </xf>
    <xf numFmtId="0" fontId="0" fillId="0" borderId="2" xfId="0" applyBorder="1"/>
    <xf numFmtId="176" fontId="0" fillId="0" borderId="10" xfId="1" applyNumberFormat="1" applyFont="1" applyBorder="1" applyAlignment="1">
      <alignment vertical="center"/>
    </xf>
    <xf numFmtId="0" fontId="0" fillId="0" borderId="10" xfId="0" applyBorder="1" applyAlignment="1">
      <alignment vertical="center"/>
    </xf>
    <xf numFmtId="0" fontId="0" fillId="0" borderId="1" xfId="0" applyBorder="1" applyAlignment="1">
      <alignment wrapText="1"/>
    </xf>
    <xf numFmtId="0" fontId="0" fillId="3" borderId="5" xfId="1" applyNumberFormat="1" applyFont="1" applyFill="1" applyBorder="1" applyAlignment="1">
      <alignment horizontal="center" vertical="center"/>
    </xf>
    <xf numFmtId="0" fontId="0" fillId="0" borderId="1" xfId="0" applyBorder="1" applyAlignment="1">
      <alignment horizontal="center" wrapText="1"/>
    </xf>
    <xf numFmtId="0" fontId="0" fillId="0" borderId="0" xfId="0" applyNumberFormat="1" applyBorder="1" applyAlignment="1">
      <alignment horizontal="center" vertical="center"/>
    </xf>
    <xf numFmtId="176" fontId="0" fillId="3" borderId="10" xfId="1" applyNumberFormat="1" applyFont="1" applyFill="1" applyBorder="1" applyAlignment="1">
      <alignment horizontal="center" vertical="center"/>
    </xf>
    <xf numFmtId="0" fontId="0" fillId="0" borderId="9" xfId="0" applyFill="1" applyBorder="1" applyAlignment="1">
      <alignment horizontal="center" vertical="center" wrapText="1"/>
    </xf>
    <xf numFmtId="0" fontId="0" fillId="2" borderId="3"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xf>
    <xf numFmtId="9" fontId="0" fillId="2" borderId="5" xfId="1" applyFont="1" applyFill="1" applyBorder="1" applyAlignment="1">
      <alignment vertical="center"/>
    </xf>
    <xf numFmtId="0" fontId="0" fillId="2" borderId="5" xfId="0" applyFill="1" applyBorder="1" applyAlignment="1">
      <alignment vertical="center"/>
    </xf>
    <xf numFmtId="176" fontId="0" fillId="3" borderId="5" xfId="1" applyNumberFormat="1" applyFont="1" applyFill="1" applyBorder="1" applyAlignment="1">
      <alignment vertical="center"/>
    </xf>
    <xf numFmtId="0" fontId="0" fillId="3" borderId="5" xfId="0" applyFill="1" applyBorder="1" applyAlignment="1">
      <alignment vertical="center"/>
    </xf>
    <xf numFmtId="0" fontId="0" fillId="3" borderId="10" xfId="0" applyFill="1" applyBorder="1" applyAlignment="1">
      <alignment vertical="center"/>
    </xf>
    <xf numFmtId="176" fontId="0" fillId="3" borderId="10" xfId="1" applyNumberFormat="1" applyFont="1" applyFill="1" applyBorder="1" applyAlignment="1">
      <alignment vertical="center"/>
    </xf>
    <xf numFmtId="0" fontId="0" fillId="0" borderId="11" xfId="0" applyBorder="1"/>
    <xf numFmtId="0" fontId="0" fillId="0" borderId="3" xfId="0" applyBorder="1"/>
    <xf numFmtId="0" fontId="0" fillId="0" borderId="5" xfId="0" applyBorder="1"/>
    <xf numFmtId="0" fontId="0" fillId="0" borderId="12" xfId="0" applyBorder="1"/>
    <xf numFmtId="0" fontId="0" fillId="0" borderId="13" xfId="0" applyBorder="1"/>
    <xf numFmtId="0" fontId="0" fillId="0" borderId="14" xfId="0" applyBorder="1" applyAlignment="1">
      <alignment vertical="center"/>
    </xf>
    <xf numFmtId="0" fontId="0" fillId="0" borderId="15" xfId="0" applyBorder="1" applyAlignment="1">
      <alignment vertical="center"/>
    </xf>
    <xf numFmtId="0" fontId="0" fillId="5" borderId="15" xfId="0" applyFill="1" applyBorder="1" applyAlignment="1">
      <alignment vertical="center"/>
    </xf>
    <xf numFmtId="0" fontId="0" fillId="0" borderId="16" xfId="0" applyBorder="1" applyAlignment="1">
      <alignment vertical="center"/>
    </xf>
    <xf numFmtId="0" fontId="0" fillId="0" borderId="18" xfId="0" applyBorder="1"/>
    <xf numFmtId="0" fontId="0" fillId="0" borderId="19" xfId="0" applyBorder="1"/>
    <xf numFmtId="0" fontId="0" fillId="0" borderId="20" xfId="0" applyBorder="1"/>
    <xf numFmtId="0" fontId="0" fillId="5" borderId="19" xfId="0" applyFill="1" applyBorder="1"/>
    <xf numFmtId="0" fontId="0" fillId="5" borderId="3" xfId="0" applyFill="1" applyBorder="1"/>
    <xf numFmtId="0" fontId="0" fillId="5" borderId="0" xfId="0" applyFill="1"/>
    <xf numFmtId="0" fontId="9" fillId="0" borderId="1"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1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25" xfId="0" applyFont="1" applyBorder="1" applyAlignment="1">
      <alignment horizontal="center" vertical="center" wrapText="1"/>
    </xf>
    <xf numFmtId="0" fontId="0" fillId="0" borderId="0" xfId="0" applyAlignment="1">
      <alignment shrinkToFit="1"/>
    </xf>
    <xf numFmtId="0" fontId="9" fillId="0" borderId="12"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0" fillId="0" borderId="29" xfId="0" applyBorder="1" applyAlignment="1">
      <alignment vertical="center" shrinkToFit="1"/>
    </xf>
    <xf numFmtId="0" fontId="0" fillId="0" borderId="32" xfId="0" applyBorder="1" applyAlignment="1">
      <alignment vertical="center" shrinkToFit="1"/>
    </xf>
    <xf numFmtId="0" fontId="10" fillId="0" borderId="36" xfId="0" applyFont="1" applyBorder="1" applyAlignment="1">
      <alignment horizontal="center" vertical="center" wrapText="1"/>
    </xf>
    <xf numFmtId="176" fontId="0" fillId="0" borderId="34" xfId="1" applyNumberFormat="1" applyFont="1" applyBorder="1" applyAlignment="1">
      <alignment vertical="center" shrinkToFit="1"/>
    </xf>
    <xf numFmtId="176" fontId="0" fillId="0" borderId="37" xfId="1" applyNumberFormat="1" applyFont="1" applyBorder="1" applyAlignment="1">
      <alignment vertical="center" shrinkToFit="1"/>
    </xf>
    <xf numFmtId="0" fontId="0" fillId="0" borderId="0" xfId="0" applyAlignment="1"/>
    <xf numFmtId="0" fontId="5" fillId="0" borderId="17" xfId="0" applyFont="1" applyBorder="1" applyAlignment="1">
      <alignment horizontal="center" vertical="center" wrapText="1"/>
    </xf>
    <xf numFmtId="0" fontId="9" fillId="0" borderId="2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176" fontId="0" fillId="3" borderId="40" xfId="1" applyNumberFormat="1" applyFont="1" applyFill="1" applyBorder="1" applyAlignment="1">
      <alignment vertical="center" shrinkToFit="1"/>
    </xf>
    <xf numFmtId="0" fontId="0" fillId="3" borderId="10" xfId="0" applyFill="1" applyBorder="1" applyAlignment="1">
      <alignment vertical="center" shrinkToFit="1"/>
    </xf>
    <xf numFmtId="176" fontId="0" fillId="0" borderId="28" xfId="1" applyNumberFormat="1" applyFont="1" applyBorder="1" applyAlignment="1">
      <alignment vertical="center" shrinkToFit="1"/>
    </xf>
    <xf numFmtId="0" fontId="0" fillId="0" borderId="3" xfId="0" applyBorder="1" applyAlignment="1">
      <alignment vertical="center" shrinkToFit="1"/>
    </xf>
    <xf numFmtId="176" fontId="0" fillId="3" borderId="28" xfId="1" applyNumberFormat="1" applyFont="1" applyFill="1" applyBorder="1" applyAlignment="1">
      <alignment vertical="center" shrinkToFit="1"/>
    </xf>
    <xf numFmtId="0" fontId="0" fillId="3" borderId="3" xfId="0" applyFill="1" applyBorder="1" applyAlignment="1">
      <alignment vertical="center" shrinkToFit="1"/>
    </xf>
    <xf numFmtId="176" fontId="0" fillId="5" borderId="28" xfId="1" applyNumberFormat="1" applyFont="1" applyFill="1" applyBorder="1" applyAlignment="1">
      <alignment vertical="center" shrinkToFit="1"/>
    </xf>
    <xf numFmtId="0" fontId="0" fillId="5" borderId="3" xfId="0" applyFill="1" applyBorder="1" applyAlignment="1">
      <alignment vertical="center" shrinkToFit="1"/>
    </xf>
    <xf numFmtId="176" fontId="0" fillId="0" borderId="30" xfId="1" applyNumberFormat="1" applyFont="1" applyBorder="1" applyAlignment="1">
      <alignment vertical="center" shrinkToFit="1"/>
    </xf>
    <xf numFmtId="0" fontId="0" fillId="0" borderId="31" xfId="0" applyBorder="1" applyAlignment="1">
      <alignment vertical="center" shrinkToFit="1"/>
    </xf>
    <xf numFmtId="0" fontId="11" fillId="0" borderId="17" xfId="0" applyFont="1" applyBorder="1" applyAlignment="1">
      <alignment horizontal="center" vertical="center" wrapText="1"/>
    </xf>
    <xf numFmtId="176" fontId="0" fillId="3" borderId="26" xfId="1" applyNumberFormat="1" applyFont="1" applyFill="1" applyBorder="1" applyAlignment="1">
      <alignment vertical="center" shrinkToFit="1"/>
    </xf>
    <xf numFmtId="176" fontId="0" fillId="3" borderId="30" xfId="1" applyNumberFormat="1" applyFont="1" applyFill="1" applyBorder="1" applyAlignment="1">
      <alignment vertical="center" shrinkToFit="1"/>
    </xf>
    <xf numFmtId="0" fontId="0" fillId="3" borderId="2" xfId="0" applyFill="1" applyBorder="1" applyAlignment="1">
      <alignment vertical="center" shrinkToFit="1"/>
    </xf>
    <xf numFmtId="0" fontId="0" fillId="3" borderId="31" xfId="0" applyFill="1" applyBorder="1" applyAlignment="1">
      <alignment vertical="center" shrinkToFit="1"/>
    </xf>
    <xf numFmtId="0" fontId="5" fillId="0" borderId="43" xfId="0" applyFont="1" applyBorder="1" applyAlignment="1">
      <alignment horizontal="center" vertical="center" wrapText="1"/>
    </xf>
    <xf numFmtId="0" fontId="5" fillId="0" borderId="11" xfId="0" applyFont="1" applyBorder="1" applyAlignment="1">
      <alignment horizontal="center" vertical="center" wrapText="1"/>
    </xf>
    <xf numFmtId="176" fontId="0" fillId="2" borderId="28" xfId="1" applyNumberFormat="1" applyFont="1" applyFill="1" applyBorder="1" applyAlignment="1">
      <alignment vertical="center" shrinkToFit="1"/>
    </xf>
    <xf numFmtId="0" fontId="0" fillId="2" borderId="3" xfId="0" applyFill="1" applyBorder="1" applyAlignment="1">
      <alignment vertical="center" shrinkToFit="1"/>
    </xf>
    <xf numFmtId="176" fontId="0" fillId="2" borderId="30" xfId="1" applyNumberFormat="1" applyFont="1" applyFill="1" applyBorder="1" applyAlignment="1">
      <alignment vertical="center" shrinkToFit="1"/>
    </xf>
    <xf numFmtId="0" fontId="0" fillId="2" borderId="31" xfId="0" applyFill="1" applyBorder="1" applyAlignment="1">
      <alignment vertical="center" shrinkToFit="1"/>
    </xf>
    <xf numFmtId="0" fontId="9" fillId="0" borderId="17" xfId="0" applyFont="1" applyFill="1" applyBorder="1" applyAlignment="1">
      <alignment horizontal="center" vertical="center" shrinkToFit="1"/>
    </xf>
    <xf numFmtId="0" fontId="0" fillId="3" borderId="18" xfId="0" applyFill="1" applyBorder="1" applyAlignment="1">
      <alignment vertical="center" shrinkToFit="1"/>
    </xf>
    <xf numFmtId="0" fontId="0" fillId="3" borderId="19" xfId="0" applyFill="1" applyBorder="1" applyAlignment="1">
      <alignment vertical="center" shrinkToFit="1"/>
    </xf>
    <xf numFmtId="0" fontId="0" fillId="0" borderId="19" xfId="0" applyBorder="1" applyAlignment="1">
      <alignment vertical="center" shrinkToFit="1"/>
    </xf>
    <xf numFmtId="0" fontId="0" fillId="2" borderId="3" xfId="0" applyFill="1" applyBorder="1"/>
    <xf numFmtId="0" fontId="0" fillId="2" borderId="5" xfId="0" applyFill="1" applyBorder="1"/>
    <xf numFmtId="176" fontId="0" fillId="0" borderId="26" xfId="1" applyNumberFormat="1" applyFont="1" applyBorder="1" applyAlignment="1">
      <alignment vertical="center" shrinkToFit="1"/>
    </xf>
    <xf numFmtId="0" fontId="0" fillId="0" borderId="2" xfId="0" applyBorder="1" applyAlignment="1">
      <alignment vertical="center" shrinkToFit="1"/>
    </xf>
    <xf numFmtId="176" fontId="1" fillId="3" borderId="18" xfId="1" applyNumberFormat="1" applyFont="1" applyFill="1" applyBorder="1" applyAlignment="1">
      <alignment vertical="center" shrinkToFit="1"/>
    </xf>
    <xf numFmtId="0" fontId="1" fillId="3" borderId="2" xfId="1" applyNumberFormat="1" applyFont="1" applyFill="1" applyBorder="1" applyAlignment="1">
      <alignment vertical="center" shrinkToFit="1"/>
    </xf>
    <xf numFmtId="176" fontId="1" fillId="3" borderId="2" xfId="1" applyNumberFormat="1" applyFont="1" applyFill="1" applyBorder="1" applyAlignment="1">
      <alignment horizontal="center" vertical="center" shrinkToFit="1"/>
    </xf>
    <xf numFmtId="176" fontId="0" fillId="3" borderId="2" xfId="1" applyNumberFormat="1" applyFont="1" applyFill="1" applyBorder="1" applyAlignment="1">
      <alignment vertical="center" shrinkToFit="1"/>
    </xf>
    <xf numFmtId="176" fontId="0" fillId="0" borderId="18" xfId="1" applyNumberFormat="1" applyFont="1" applyBorder="1" applyAlignment="1">
      <alignment vertical="center" shrinkToFit="1"/>
    </xf>
    <xf numFmtId="0" fontId="0" fillId="0" borderId="2" xfId="1" applyNumberFormat="1" applyFont="1" applyBorder="1" applyAlignment="1">
      <alignment vertical="center" shrinkToFit="1"/>
    </xf>
    <xf numFmtId="176" fontId="0" fillId="0" borderId="2" xfId="1" applyNumberFormat="1" applyFont="1" applyBorder="1" applyAlignment="1">
      <alignment horizontal="center" vertical="center" shrinkToFit="1"/>
    </xf>
    <xf numFmtId="176" fontId="0" fillId="0" borderId="10" xfId="1" applyNumberFormat="1" applyFont="1" applyBorder="1" applyAlignment="1">
      <alignment vertical="center" shrinkToFit="1"/>
    </xf>
    <xf numFmtId="0" fontId="0" fillId="0" borderId="10" xfId="0" applyBorder="1" applyAlignment="1">
      <alignment vertical="center" shrinkToFit="1"/>
    </xf>
    <xf numFmtId="0" fontId="0" fillId="0" borderId="33" xfId="0" applyBorder="1" applyAlignment="1">
      <alignment vertical="center" shrinkToFit="1"/>
    </xf>
    <xf numFmtId="176" fontId="0" fillId="3" borderId="18" xfId="1" applyNumberFormat="1" applyFont="1" applyFill="1" applyBorder="1" applyAlignment="1">
      <alignment vertical="center" shrinkToFit="1"/>
    </xf>
    <xf numFmtId="0" fontId="0" fillId="3" borderId="2" xfId="1" applyNumberFormat="1" applyFont="1" applyFill="1" applyBorder="1" applyAlignment="1">
      <alignment vertical="center" shrinkToFit="1"/>
    </xf>
    <xf numFmtId="176" fontId="0" fillId="3" borderId="2" xfId="1" applyNumberFormat="1" applyFont="1" applyFill="1" applyBorder="1" applyAlignment="1">
      <alignment horizontal="center" vertical="center" shrinkToFit="1"/>
    </xf>
    <xf numFmtId="176" fontId="0" fillId="3" borderId="10" xfId="1" applyNumberFormat="1" applyFont="1" applyFill="1" applyBorder="1" applyAlignment="1">
      <alignment horizontal="center" vertical="center" shrinkToFit="1"/>
    </xf>
    <xf numFmtId="176" fontId="0" fillId="3" borderId="10" xfId="1" applyNumberFormat="1" applyFont="1" applyFill="1" applyBorder="1" applyAlignment="1">
      <alignment vertical="center" shrinkToFit="1"/>
    </xf>
    <xf numFmtId="176" fontId="6" fillId="3" borderId="19" xfId="1" applyNumberFormat="1" applyFont="1" applyFill="1" applyBorder="1" applyAlignment="1">
      <alignment vertical="center" shrinkToFit="1"/>
    </xf>
    <xf numFmtId="0" fontId="6" fillId="3" borderId="3" xfId="1" applyNumberFormat="1" applyFont="1" applyFill="1" applyBorder="1" applyAlignment="1">
      <alignment vertical="center" shrinkToFit="1"/>
    </xf>
    <xf numFmtId="176" fontId="6" fillId="3" borderId="3" xfId="1" applyNumberFormat="1" applyFont="1" applyFill="1" applyBorder="1" applyAlignment="1">
      <alignment horizontal="center" vertical="center" shrinkToFit="1"/>
    </xf>
    <xf numFmtId="176" fontId="0" fillId="3" borderId="3" xfId="1" applyNumberFormat="1" applyFont="1" applyFill="1" applyBorder="1" applyAlignment="1">
      <alignment vertical="center" shrinkToFit="1"/>
    </xf>
    <xf numFmtId="176" fontId="0" fillId="0" borderId="19" xfId="1" applyNumberFormat="1" applyFont="1" applyBorder="1" applyAlignment="1">
      <alignment vertical="center" shrinkToFit="1"/>
    </xf>
    <xf numFmtId="0" fontId="0" fillId="0" borderId="3" xfId="1" applyNumberFormat="1" applyFont="1" applyBorder="1" applyAlignment="1">
      <alignment vertical="center" shrinkToFit="1"/>
    </xf>
    <xf numFmtId="176" fontId="0" fillId="0" borderId="3" xfId="1" applyNumberFormat="1" applyFont="1" applyBorder="1" applyAlignment="1">
      <alignment horizontal="center" vertical="center" shrinkToFit="1"/>
    </xf>
    <xf numFmtId="176" fontId="0" fillId="0" borderId="3" xfId="1" applyNumberFormat="1" applyFont="1" applyBorder="1" applyAlignment="1">
      <alignment vertical="center" shrinkToFit="1"/>
    </xf>
    <xf numFmtId="176" fontId="0" fillId="3" borderId="19" xfId="1" applyNumberFormat="1" applyFont="1" applyFill="1" applyBorder="1" applyAlignment="1">
      <alignment vertical="center" shrinkToFit="1"/>
    </xf>
    <xf numFmtId="0" fontId="0" fillId="3" borderId="3" xfId="1" applyNumberFormat="1" applyFont="1" applyFill="1" applyBorder="1" applyAlignment="1">
      <alignment vertical="center" shrinkToFit="1"/>
    </xf>
    <xf numFmtId="176" fontId="0" fillId="3" borderId="3" xfId="1" applyNumberFormat="1" applyFont="1" applyFill="1" applyBorder="1" applyAlignment="1">
      <alignment horizontal="center" vertical="center" shrinkToFit="1"/>
    </xf>
    <xf numFmtId="176" fontId="0" fillId="0" borderId="19" xfId="1" applyNumberFormat="1" applyFont="1" applyFill="1" applyBorder="1" applyAlignment="1">
      <alignment vertical="center" shrinkToFit="1"/>
    </xf>
    <xf numFmtId="0" fontId="0" fillId="0" borderId="3" xfId="1" applyNumberFormat="1" applyFont="1" applyFill="1" applyBorder="1" applyAlignment="1">
      <alignment vertical="center" shrinkToFit="1"/>
    </xf>
    <xf numFmtId="176" fontId="0" fillId="0" borderId="3" xfId="1" applyNumberFormat="1" applyFont="1" applyFill="1" applyBorder="1" applyAlignment="1">
      <alignment horizontal="center" vertical="center" shrinkToFit="1"/>
    </xf>
    <xf numFmtId="0" fontId="0" fillId="0" borderId="3" xfId="0" applyBorder="1" applyAlignment="1">
      <alignment horizontal="center" vertical="center" shrinkToFit="1"/>
    </xf>
    <xf numFmtId="0" fontId="0" fillId="2" borderId="3" xfId="1" applyNumberFormat="1" applyFont="1" applyFill="1" applyBorder="1" applyAlignment="1">
      <alignment vertical="center" shrinkToFit="1"/>
    </xf>
    <xf numFmtId="176" fontId="0" fillId="2" borderId="3" xfId="1" applyNumberFormat="1" applyFont="1" applyFill="1" applyBorder="1" applyAlignment="1">
      <alignment vertical="center" shrinkToFit="1"/>
    </xf>
    <xf numFmtId="176" fontId="0" fillId="5" borderId="19" xfId="1" applyNumberFormat="1" applyFont="1" applyFill="1" applyBorder="1" applyAlignment="1">
      <alignment vertical="center" shrinkToFit="1"/>
    </xf>
    <xf numFmtId="0" fontId="0" fillId="5" borderId="3" xfId="1" applyNumberFormat="1" applyFont="1" applyFill="1" applyBorder="1" applyAlignment="1">
      <alignment vertical="center" shrinkToFit="1"/>
    </xf>
    <xf numFmtId="176" fontId="0" fillId="5" borderId="3" xfId="1" applyNumberFormat="1" applyFont="1" applyFill="1" applyBorder="1" applyAlignment="1">
      <alignment horizontal="center" vertical="center" shrinkToFit="1"/>
    </xf>
    <xf numFmtId="176" fontId="0" fillId="5" borderId="3" xfId="1" applyNumberFormat="1" applyFont="1" applyFill="1" applyBorder="1" applyAlignment="1">
      <alignment vertical="center" shrinkToFit="1"/>
    </xf>
    <xf numFmtId="176" fontId="0" fillId="3" borderId="19" xfId="1" applyNumberFormat="1" applyFont="1" applyFill="1" applyBorder="1" applyAlignment="1">
      <alignment horizontal="center" vertical="center" shrinkToFit="1"/>
    </xf>
    <xf numFmtId="0" fontId="0" fillId="3" borderId="3" xfId="1" applyNumberFormat="1" applyFont="1" applyFill="1" applyBorder="1" applyAlignment="1">
      <alignment horizontal="center" vertical="center" shrinkToFit="1"/>
    </xf>
    <xf numFmtId="0" fontId="4" fillId="2" borderId="3" xfId="1" applyNumberFormat="1" applyFont="1" applyFill="1" applyBorder="1" applyAlignment="1">
      <alignment vertical="center" shrinkToFit="1"/>
    </xf>
    <xf numFmtId="9" fontId="0" fillId="2" borderId="3" xfId="1" applyFont="1" applyFill="1" applyBorder="1" applyAlignment="1">
      <alignment vertical="center" shrinkToFit="1"/>
    </xf>
    <xf numFmtId="176" fontId="0" fillId="2" borderId="31" xfId="1" applyNumberFormat="1" applyFont="1" applyFill="1" applyBorder="1" applyAlignment="1">
      <alignment vertical="center" shrinkToFit="1"/>
    </xf>
    <xf numFmtId="9" fontId="0" fillId="2" borderId="31" xfId="1" applyFont="1" applyFill="1" applyBorder="1" applyAlignment="1">
      <alignment vertical="center" shrinkToFit="1"/>
    </xf>
    <xf numFmtId="176" fontId="0" fillId="0" borderId="39" xfId="1" applyNumberFormat="1" applyFont="1" applyBorder="1" applyAlignment="1">
      <alignment vertical="center" shrinkToFit="1"/>
    </xf>
    <xf numFmtId="0" fontId="0" fillId="0" borderId="31" xfId="1" applyNumberFormat="1" applyFont="1" applyBorder="1" applyAlignment="1">
      <alignment vertical="center" shrinkToFit="1"/>
    </xf>
    <xf numFmtId="176" fontId="0" fillId="0" borderId="31" xfId="1" applyNumberFormat="1" applyFont="1" applyBorder="1" applyAlignment="1">
      <alignment horizontal="center" vertical="center" shrinkToFit="1"/>
    </xf>
    <xf numFmtId="176" fontId="0" fillId="0" borderId="31" xfId="1" applyNumberFormat="1" applyFont="1" applyBorder="1" applyAlignment="1">
      <alignment vertical="center" shrinkToFit="1"/>
    </xf>
    <xf numFmtId="176" fontId="0" fillId="3" borderId="39" xfId="1" applyNumberFormat="1" applyFont="1" applyFill="1" applyBorder="1" applyAlignment="1">
      <alignment horizontal="center" vertical="center" shrinkToFit="1"/>
    </xf>
    <xf numFmtId="0" fontId="0" fillId="3" borderId="31" xfId="1" applyNumberFormat="1" applyFont="1" applyFill="1" applyBorder="1" applyAlignment="1">
      <alignment horizontal="center" vertical="center" shrinkToFit="1"/>
    </xf>
    <xf numFmtId="176" fontId="0" fillId="3" borderId="31" xfId="1" applyNumberFormat="1" applyFont="1" applyFill="1" applyBorder="1" applyAlignment="1">
      <alignment horizontal="center" vertical="center" shrinkToFit="1"/>
    </xf>
    <xf numFmtId="176" fontId="0" fillId="3" borderId="31" xfId="1" applyNumberFormat="1" applyFont="1" applyFill="1" applyBorder="1" applyAlignment="1">
      <alignment vertical="center" shrinkToFit="1"/>
    </xf>
    <xf numFmtId="0" fontId="0" fillId="0" borderId="31" xfId="0" applyBorder="1" applyAlignment="1">
      <alignment horizontal="center" vertical="center" shrinkToFit="1"/>
    </xf>
    <xf numFmtId="176" fontId="0" fillId="0" borderId="33" xfId="1" applyNumberFormat="1" applyFont="1" applyBorder="1" applyAlignment="1">
      <alignment vertical="center" shrinkToFit="1"/>
    </xf>
    <xf numFmtId="176" fontId="0" fillId="0" borderId="29" xfId="1" applyNumberFormat="1" applyFont="1" applyBorder="1" applyAlignment="1">
      <alignment vertical="center" shrinkToFit="1"/>
    </xf>
    <xf numFmtId="176" fontId="0" fillId="5" borderId="29" xfId="1" applyNumberFormat="1" applyFont="1" applyFill="1" applyBorder="1" applyAlignment="1">
      <alignment vertical="center" shrinkToFit="1"/>
    </xf>
    <xf numFmtId="176" fontId="0" fillId="0" borderId="32" xfId="1" applyNumberFormat="1" applyFont="1" applyBorder="1" applyAlignment="1">
      <alignment vertical="center" shrinkToFit="1"/>
    </xf>
    <xf numFmtId="10" fontId="1" fillId="3" borderId="2" xfId="1" applyNumberFormat="1" applyFont="1" applyFill="1" applyBorder="1" applyAlignment="1">
      <alignment vertical="center" shrinkToFit="1"/>
    </xf>
    <xf numFmtId="10" fontId="6" fillId="3" borderId="3" xfId="1" applyNumberFormat="1" applyFont="1" applyFill="1" applyBorder="1" applyAlignment="1">
      <alignment vertical="center" shrinkToFit="1"/>
    </xf>
    <xf numFmtId="10" fontId="0" fillId="0" borderId="3" xfId="1" applyNumberFormat="1" applyFont="1" applyBorder="1" applyAlignment="1">
      <alignment vertical="center" shrinkToFit="1"/>
    </xf>
    <xf numFmtId="10" fontId="0" fillId="3" borderId="3" xfId="1" applyNumberFormat="1" applyFont="1" applyFill="1" applyBorder="1" applyAlignment="1">
      <alignment vertical="center" shrinkToFit="1"/>
    </xf>
    <xf numFmtId="10" fontId="0" fillId="5" borderId="3" xfId="1" applyNumberFormat="1" applyFont="1" applyFill="1" applyBorder="1" applyAlignment="1">
      <alignment vertical="center" shrinkToFit="1"/>
    </xf>
    <xf numFmtId="10" fontId="0" fillId="3" borderId="3" xfId="1" applyNumberFormat="1" applyFont="1" applyFill="1" applyBorder="1" applyAlignment="1">
      <alignment horizontal="center" vertical="center" shrinkToFit="1"/>
    </xf>
    <xf numFmtId="0" fontId="1" fillId="3" borderId="18" xfId="1" applyNumberFormat="1" applyFont="1" applyFill="1" applyBorder="1" applyAlignment="1">
      <alignment vertical="center" shrinkToFit="1"/>
    </xf>
    <xf numFmtId="0" fontId="6" fillId="3" borderId="19" xfId="1" applyNumberFormat="1" applyFont="1" applyFill="1" applyBorder="1" applyAlignment="1">
      <alignment vertical="center" shrinkToFit="1"/>
    </xf>
    <xf numFmtId="0" fontId="0" fillId="0" borderId="19" xfId="1" applyNumberFormat="1" applyFont="1" applyBorder="1" applyAlignment="1">
      <alignment vertical="center" shrinkToFit="1"/>
    </xf>
    <xf numFmtId="0" fontId="0" fillId="3" borderId="19" xfId="1" applyNumberFormat="1" applyFont="1" applyFill="1" applyBorder="1" applyAlignment="1">
      <alignment vertical="center" shrinkToFit="1"/>
    </xf>
    <xf numFmtId="0" fontId="0" fillId="5" borderId="19" xfId="1" applyNumberFormat="1" applyFont="1" applyFill="1" applyBorder="1" applyAlignment="1">
      <alignment vertical="center" shrinkToFit="1"/>
    </xf>
    <xf numFmtId="0" fontId="0" fillId="2" borderId="19" xfId="1" applyNumberFormat="1" applyFont="1" applyFill="1" applyBorder="1" applyAlignment="1">
      <alignment vertical="center" shrinkToFit="1"/>
    </xf>
    <xf numFmtId="0" fontId="4" fillId="2" borderId="19" xfId="1" applyNumberFormat="1" applyFont="1" applyFill="1" applyBorder="1" applyAlignment="1">
      <alignment vertical="center" shrinkToFit="1"/>
    </xf>
    <xf numFmtId="0" fontId="0" fillId="3" borderId="19" xfId="1" applyNumberFormat="1" applyFont="1" applyFill="1" applyBorder="1" applyAlignment="1">
      <alignment horizontal="center" vertical="center" shrinkToFit="1"/>
    </xf>
    <xf numFmtId="0" fontId="0" fillId="2" borderId="39" xfId="1" applyNumberFormat="1" applyFont="1" applyFill="1" applyBorder="1" applyAlignment="1">
      <alignment vertical="center" shrinkToFit="1"/>
    </xf>
    <xf numFmtId="10" fontId="0" fillId="3" borderId="2" xfId="1" applyNumberFormat="1" applyFont="1" applyFill="1" applyBorder="1" applyAlignment="1">
      <alignment vertical="center" shrinkToFit="1"/>
    </xf>
    <xf numFmtId="10" fontId="0" fillId="0" borderId="3" xfId="1" applyNumberFormat="1" applyFont="1" applyFill="1" applyBorder="1" applyAlignment="1">
      <alignment vertical="center" shrinkToFit="1"/>
    </xf>
    <xf numFmtId="10" fontId="0" fillId="0" borderId="31" xfId="1" applyNumberFormat="1" applyFont="1" applyBorder="1" applyAlignment="1">
      <alignment vertical="center" shrinkToFit="1"/>
    </xf>
    <xf numFmtId="176" fontId="0" fillId="0" borderId="3" xfId="1" applyNumberFormat="1" applyFont="1" applyFill="1" applyBorder="1" applyAlignment="1">
      <alignment vertical="center" shrinkToFit="1"/>
    </xf>
    <xf numFmtId="0" fontId="0" fillId="5" borderId="3" xfId="1" applyNumberFormat="1" applyFont="1" applyFill="1" applyBorder="1" applyAlignment="1">
      <alignment horizontal="center" vertical="center" shrinkToFit="1"/>
    </xf>
    <xf numFmtId="0" fontId="0" fillId="0" borderId="3" xfId="1" applyNumberFormat="1" applyFont="1" applyBorder="1" applyAlignment="1">
      <alignment horizontal="center" vertical="center" shrinkToFit="1"/>
    </xf>
    <xf numFmtId="0" fontId="1" fillId="3" borderId="2" xfId="1" applyNumberFormat="1" applyFont="1" applyFill="1" applyBorder="1" applyAlignment="1">
      <alignment horizontal="center" vertical="center" shrinkToFit="1"/>
    </xf>
    <xf numFmtId="0" fontId="6" fillId="3" borderId="3" xfId="1" applyNumberFormat="1" applyFont="1" applyFill="1" applyBorder="1" applyAlignment="1">
      <alignment horizontal="center" vertical="center" shrinkToFit="1"/>
    </xf>
    <xf numFmtId="0" fontId="0" fillId="2" borderId="3" xfId="1" applyNumberFormat="1" applyFont="1" applyFill="1" applyBorder="1" applyAlignment="1">
      <alignment horizontal="center" vertical="center" shrinkToFit="1"/>
    </xf>
    <xf numFmtId="0" fontId="0" fillId="2" borderId="31" xfId="1" applyNumberFormat="1" applyFont="1" applyFill="1" applyBorder="1" applyAlignment="1">
      <alignment horizontal="center" vertical="center" shrinkToFit="1"/>
    </xf>
    <xf numFmtId="0" fontId="0" fillId="3" borderId="33" xfId="1" applyNumberFormat="1" applyFont="1" applyFill="1" applyBorder="1" applyAlignment="1">
      <alignment horizontal="center" vertical="center" shrinkToFit="1"/>
    </xf>
    <xf numFmtId="0" fontId="0" fillId="3" borderId="29" xfId="1" applyNumberFormat="1" applyFont="1" applyFill="1" applyBorder="1" applyAlignment="1">
      <alignment horizontal="center" vertical="center" shrinkToFit="1"/>
    </xf>
    <xf numFmtId="0" fontId="0" fillId="0" borderId="29" xfId="0" applyNumberFormat="1" applyBorder="1" applyAlignment="1">
      <alignment horizontal="center" vertical="center" shrinkToFit="1"/>
    </xf>
    <xf numFmtId="0" fontId="0" fillId="0" borderId="29" xfId="1" applyNumberFormat="1" applyFont="1" applyBorder="1" applyAlignment="1">
      <alignment horizontal="center" vertical="center" shrinkToFit="1"/>
    </xf>
    <xf numFmtId="0" fontId="0" fillId="5" borderId="29" xfId="0" applyNumberFormat="1" applyFill="1" applyBorder="1" applyAlignment="1">
      <alignment horizontal="center" vertical="center" shrinkToFit="1"/>
    </xf>
    <xf numFmtId="0" fontId="0" fillId="0" borderId="32" xfId="0" applyNumberFormat="1" applyBorder="1" applyAlignment="1">
      <alignment horizontal="center" vertical="center" shrinkToFit="1"/>
    </xf>
    <xf numFmtId="0" fontId="11" fillId="0" borderId="1" xfId="0" applyFont="1" applyBorder="1" applyAlignment="1">
      <alignment horizontal="center" vertical="center" wrapText="1"/>
    </xf>
    <xf numFmtId="0" fontId="0" fillId="3" borderId="27" xfId="1" applyNumberFormat="1" applyFont="1" applyFill="1" applyBorder="1" applyAlignment="1">
      <alignment horizontal="center" vertical="center" shrinkToFit="1"/>
    </xf>
    <xf numFmtId="0" fontId="0" fillId="5" borderId="29" xfId="1" applyNumberFormat="1" applyFont="1" applyFill="1" applyBorder="1" applyAlignment="1">
      <alignment horizontal="center" vertical="center" shrinkToFit="1"/>
    </xf>
    <xf numFmtId="0" fontId="0" fillId="0" borderId="32" xfId="1" applyNumberFormat="1" applyFont="1" applyBorder="1" applyAlignment="1">
      <alignment horizontal="center" vertical="center" shrinkToFit="1"/>
    </xf>
    <xf numFmtId="0" fontId="0" fillId="0" borderId="29" xfId="1" applyNumberFormat="1" applyFont="1" applyFill="1" applyBorder="1" applyAlignment="1">
      <alignment horizontal="center" vertical="center" shrinkToFit="1"/>
    </xf>
    <xf numFmtId="0" fontId="0" fillId="3" borderId="32" xfId="1" applyNumberFormat="1" applyFont="1" applyFill="1" applyBorder="1" applyAlignment="1">
      <alignment horizontal="center" vertical="center" shrinkToFit="1"/>
    </xf>
    <xf numFmtId="0" fontId="10" fillId="0" borderId="24" xfId="0" applyFont="1" applyBorder="1" applyAlignment="1">
      <alignment horizontal="center" vertical="center" wrapText="1"/>
    </xf>
    <xf numFmtId="176" fontId="0" fillId="0" borderId="40" xfId="1" applyNumberFormat="1" applyFont="1" applyBorder="1" applyAlignment="1">
      <alignment vertical="center" shrinkToFit="1"/>
    </xf>
    <xf numFmtId="0" fontId="0" fillId="2" borderId="29" xfId="1" applyNumberFormat="1" applyFont="1" applyFill="1" applyBorder="1" applyAlignment="1">
      <alignment horizontal="center" vertical="center" shrinkToFit="1"/>
    </xf>
    <xf numFmtId="176" fontId="0" fillId="0" borderId="28" xfId="1" applyNumberFormat="1" applyFont="1" applyFill="1" applyBorder="1" applyAlignment="1">
      <alignment vertical="center" shrinkToFit="1"/>
    </xf>
    <xf numFmtId="0" fontId="0" fillId="0" borderId="3" xfId="0" applyFill="1" applyBorder="1" applyAlignment="1">
      <alignment vertical="center" shrinkToFit="1"/>
    </xf>
    <xf numFmtId="176" fontId="0" fillId="0" borderId="34" xfId="1" applyNumberFormat="1" applyFont="1" applyFill="1" applyBorder="1" applyAlignment="1">
      <alignment vertical="center" shrinkToFit="1"/>
    </xf>
    <xf numFmtId="0" fontId="0" fillId="0" borderId="19" xfId="0" applyFill="1" applyBorder="1" applyAlignment="1">
      <alignment vertical="center" shrinkToFit="1"/>
    </xf>
    <xf numFmtId="0" fontId="0" fillId="0" borderId="3" xfId="0" applyFill="1" applyBorder="1" applyAlignment="1">
      <alignment horizontal="center" vertical="center" shrinkToFit="1"/>
    </xf>
    <xf numFmtId="0" fontId="0" fillId="0" borderId="19" xfId="0" applyFill="1" applyBorder="1"/>
    <xf numFmtId="0" fontId="0" fillId="0" borderId="3" xfId="0" applyFill="1" applyBorder="1"/>
    <xf numFmtId="176" fontId="0" fillId="0" borderId="26" xfId="1" applyNumberFormat="1" applyFont="1" applyFill="1" applyBorder="1" applyAlignment="1">
      <alignment vertical="center" shrinkToFit="1"/>
    </xf>
    <xf numFmtId="0" fontId="0" fillId="0" borderId="2" xfId="0" applyFill="1" applyBorder="1" applyAlignment="1">
      <alignment vertical="center" shrinkToFit="1"/>
    </xf>
    <xf numFmtId="176" fontId="0" fillId="0" borderId="30" xfId="1" applyNumberFormat="1" applyFont="1" applyFill="1" applyBorder="1" applyAlignment="1">
      <alignment vertical="center" shrinkToFit="1"/>
    </xf>
    <xf numFmtId="0" fontId="0" fillId="0" borderId="31" xfId="0" applyFill="1" applyBorder="1" applyAlignment="1">
      <alignment vertical="center" shrinkToFit="1"/>
    </xf>
    <xf numFmtId="176" fontId="0" fillId="4" borderId="28" xfId="1" applyNumberFormat="1" applyFont="1" applyFill="1" applyBorder="1" applyAlignment="1">
      <alignment vertical="center" shrinkToFit="1"/>
    </xf>
    <xf numFmtId="0" fontId="0" fillId="4" borderId="3" xfId="0" applyFill="1" applyBorder="1" applyAlignment="1">
      <alignment vertical="center" shrinkToFit="1"/>
    </xf>
    <xf numFmtId="176" fontId="0" fillId="4" borderId="30" xfId="1" applyNumberFormat="1" applyFont="1" applyFill="1" applyBorder="1" applyAlignment="1">
      <alignment vertical="center" shrinkToFit="1"/>
    </xf>
    <xf numFmtId="176" fontId="0" fillId="4" borderId="26" xfId="1" applyNumberFormat="1" applyFont="1" applyFill="1" applyBorder="1" applyAlignment="1">
      <alignment vertical="center" shrinkToFit="1"/>
    </xf>
    <xf numFmtId="0" fontId="0" fillId="4" borderId="2" xfId="0" applyFill="1" applyBorder="1" applyAlignment="1">
      <alignment vertical="center" shrinkToFit="1"/>
    </xf>
    <xf numFmtId="176" fontId="0" fillId="4" borderId="34" xfId="1" applyNumberFormat="1" applyFont="1" applyFill="1" applyBorder="1" applyAlignment="1">
      <alignment vertical="center" shrinkToFit="1"/>
    </xf>
    <xf numFmtId="176" fontId="0" fillId="4" borderId="38" xfId="1" applyNumberFormat="1" applyFont="1" applyFill="1" applyBorder="1" applyAlignment="1">
      <alignment vertical="center" shrinkToFit="1"/>
    </xf>
    <xf numFmtId="0" fontId="0" fillId="4" borderId="10" xfId="0" applyFill="1" applyBorder="1" applyAlignment="1">
      <alignment vertical="center" shrinkToFit="1"/>
    </xf>
    <xf numFmtId="0" fontId="0" fillId="4" borderId="19" xfId="0" applyFill="1" applyBorder="1" applyAlignment="1">
      <alignment vertical="center" shrinkToFit="1"/>
    </xf>
    <xf numFmtId="0" fontId="0" fillId="4" borderId="39" xfId="0" applyFill="1" applyBorder="1" applyAlignment="1">
      <alignment vertical="center" shrinkToFit="1"/>
    </xf>
    <xf numFmtId="176" fontId="0" fillId="4" borderId="19" xfId="1" applyNumberFormat="1" applyFont="1" applyFill="1" applyBorder="1" applyAlignment="1">
      <alignment horizontal="center" vertical="center" shrinkToFit="1"/>
    </xf>
    <xf numFmtId="0" fontId="0" fillId="4" borderId="3" xfId="1" applyNumberFormat="1" applyFont="1" applyFill="1" applyBorder="1" applyAlignment="1">
      <alignment horizontal="center" vertical="center" shrinkToFit="1"/>
    </xf>
    <xf numFmtId="176" fontId="0" fillId="4" borderId="3" xfId="1" applyNumberFormat="1" applyFont="1" applyFill="1" applyBorder="1" applyAlignment="1">
      <alignment horizontal="center" vertical="center" shrinkToFit="1"/>
    </xf>
    <xf numFmtId="176" fontId="0" fillId="4" borderId="3" xfId="1" applyNumberFormat="1" applyFont="1" applyFill="1" applyBorder="1" applyAlignment="1">
      <alignment vertical="center" shrinkToFit="1"/>
    </xf>
    <xf numFmtId="0" fontId="0" fillId="4" borderId="29" xfId="0" applyFill="1" applyBorder="1" applyAlignment="1">
      <alignment vertical="center" shrinkToFit="1"/>
    </xf>
    <xf numFmtId="0" fontId="0" fillId="6" borderId="19" xfId="0" applyFill="1" applyBorder="1"/>
    <xf numFmtId="0" fontId="0" fillId="6" borderId="3" xfId="0" applyFill="1" applyBorder="1"/>
    <xf numFmtId="0" fontId="0" fillId="6" borderId="20" xfId="0" applyFill="1" applyBorder="1"/>
    <xf numFmtId="0" fontId="0" fillId="6" borderId="5" xfId="0" applyFill="1" applyBorder="1"/>
    <xf numFmtId="0" fontId="0" fillId="6" borderId="2" xfId="0" applyFill="1" applyBorder="1"/>
    <xf numFmtId="0" fontId="0" fillId="0" borderId="2"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xf>
    <xf numFmtId="0" fontId="0" fillId="0" borderId="1" xfId="0" applyFill="1" applyBorder="1" applyAlignment="1">
      <alignment horizontal="center" vertical="center" shrinkToFit="1"/>
    </xf>
    <xf numFmtId="0" fontId="0" fillId="0" borderId="0" xfId="0" applyAlignment="1">
      <alignment horizontal="center" vertical="center" shrinkToFit="1"/>
    </xf>
    <xf numFmtId="0" fontId="0" fillId="3" borderId="27" xfId="0" applyFill="1" applyBorder="1" applyAlignment="1">
      <alignment horizontal="center" vertical="center" shrinkToFit="1"/>
    </xf>
    <xf numFmtId="0" fontId="0" fillId="3" borderId="29"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29" xfId="0" applyBorder="1" applyAlignment="1">
      <alignment horizontal="center" vertical="center" shrinkToFit="1"/>
    </xf>
    <xf numFmtId="0" fontId="0" fillId="3" borderId="15" xfId="0" applyFill="1" applyBorder="1" applyAlignment="1">
      <alignment horizontal="center" vertical="center" shrinkToFit="1"/>
    </xf>
    <xf numFmtId="0" fontId="0" fillId="3" borderId="32" xfId="0" applyFill="1" applyBorder="1" applyAlignment="1">
      <alignment horizontal="center" vertical="center" shrinkToFit="1"/>
    </xf>
    <xf numFmtId="0" fontId="0" fillId="3" borderId="33" xfId="0" applyFill="1" applyBorder="1" applyAlignment="1">
      <alignment horizontal="center" vertical="center" shrinkToFit="1"/>
    </xf>
    <xf numFmtId="0" fontId="0" fillId="0" borderId="32" xfId="0" applyBorder="1" applyAlignment="1">
      <alignment horizontal="center" vertical="center" shrinkToFit="1"/>
    </xf>
    <xf numFmtId="0" fontId="0" fillId="3" borderId="14" xfId="0" applyFill="1" applyBorder="1" applyAlignment="1">
      <alignment horizontal="center" vertical="center" shrinkToFit="1"/>
    </xf>
    <xf numFmtId="0" fontId="0" fillId="0" borderId="15" xfId="0" applyBorder="1" applyAlignment="1">
      <alignment horizontal="center" vertical="center" shrinkToFit="1"/>
    </xf>
    <xf numFmtId="0" fontId="0" fillId="0" borderId="15" xfId="0" applyFill="1" applyBorder="1" applyAlignment="1">
      <alignment horizontal="center" vertical="center" shrinkToFit="1"/>
    </xf>
    <xf numFmtId="0" fontId="12" fillId="0" borderId="0" xfId="0" applyFont="1" applyAlignment="1">
      <alignment vertical="center"/>
    </xf>
    <xf numFmtId="0" fontId="0" fillId="0" borderId="8" xfId="0" applyFill="1" applyBorder="1" applyAlignment="1">
      <alignment vertical="center"/>
    </xf>
    <xf numFmtId="0" fontId="0" fillId="0" borderId="0" xfId="0" applyFill="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5" borderId="15" xfId="0" applyFont="1" applyFill="1" applyBorder="1" applyAlignment="1">
      <alignment vertical="center"/>
    </xf>
    <xf numFmtId="0" fontId="13" fillId="0" borderId="16" xfId="0" applyFont="1" applyBorder="1" applyAlignment="1">
      <alignment vertical="center"/>
    </xf>
    <xf numFmtId="0" fontId="14" fillId="0" borderId="1" xfId="0" applyFont="1" applyBorder="1" applyAlignment="1">
      <alignment horizontal="center" vertical="center" wrapText="1"/>
    </xf>
    <xf numFmtId="0" fontId="14" fillId="0" borderId="10" xfId="0" applyFont="1" applyBorder="1" applyAlignment="1">
      <alignment horizontal="center"/>
    </xf>
    <xf numFmtId="0" fontId="14" fillId="0" borderId="3" xfId="0" applyFont="1" applyBorder="1" applyAlignment="1">
      <alignment horizontal="center"/>
    </xf>
    <xf numFmtId="0" fontId="14" fillId="5" borderId="3" xfId="0" applyFont="1" applyFill="1" applyBorder="1" applyAlignment="1">
      <alignment horizontal="center"/>
    </xf>
    <xf numFmtId="0" fontId="14" fillId="0" borderId="5" xfId="0" applyFont="1" applyBorder="1" applyAlignment="1">
      <alignment horizontal="center"/>
    </xf>
    <xf numFmtId="0" fontId="9" fillId="0" borderId="1" xfId="0" applyFont="1" applyFill="1" applyBorder="1" applyAlignment="1">
      <alignment horizontal="center" vertical="center" wrapText="1" shrinkToFit="1"/>
    </xf>
    <xf numFmtId="176" fontId="0" fillId="0" borderId="47" xfId="1" applyNumberFormat="1" applyFont="1" applyFill="1" applyBorder="1" applyAlignment="1">
      <alignment vertical="center" shrinkToFit="1"/>
    </xf>
    <xf numFmtId="0" fontId="0" fillId="0" borderId="4" xfId="0" applyFill="1" applyBorder="1" applyAlignment="1">
      <alignment vertical="center" shrinkToFit="1"/>
    </xf>
    <xf numFmtId="176" fontId="0" fillId="0" borderId="48" xfId="1" applyNumberFormat="1" applyFont="1" applyFill="1" applyBorder="1" applyAlignment="1">
      <alignment vertical="center" shrinkToFit="1"/>
    </xf>
    <xf numFmtId="0" fontId="0" fillId="0" borderId="4" xfId="1" applyNumberFormat="1" applyFont="1" applyFill="1" applyBorder="1" applyAlignment="1">
      <alignment vertical="center" shrinkToFit="1"/>
    </xf>
    <xf numFmtId="176" fontId="0" fillId="0" borderId="4" xfId="1" applyNumberFormat="1" applyFont="1" applyFill="1" applyBorder="1" applyAlignment="1">
      <alignment horizontal="center" vertical="center" shrinkToFit="1"/>
    </xf>
    <xf numFmtId="176" fontId="0" fillId="0" borderId="4" xfId="1" applyNumberFormat="1" applyFont="1" applyFill="1" applyBorder="1" applyAlignment="1">
      <alignment vertical="center" shrinkToFit="1"/>
    </xf>
    <xf numFmtId="0" fontId="0" fillId="0" borderId="49" xfId="0" applyFill="1" applyBorder="1" applyAlignment="1">
      <alignment vertical="center" shrinkToFit="1"/>
    </xf>
    <xf numFmtId="0" fontId="0" fillId="0" borderId="49" xfId="0" applyFill="1" applyBorder="1" applyAlignment="1">
      <alignment horizontal="center" vertical="center" shrinkToFit="1"/>
    </xf>
    <xf numFmtId="176" fontId="4" fillId="0" borderId="48" xfId="1" applyNumberFormat="1" applyFont="1" applyFill="1" applyBorder="1" applyAlignment="1">
      <alignment vertical="center" shrinkToFit="1"/>
    </xf>
    <xf numFmtId="0" fontId="4" fillId="0" borderId="4" xfId="1" applyNumberFormat="1" applyFont="1" applyFill="1" applyBorder="1" applyAlignment="1">
      <alignment vertical="center" shrinkToFit="1"/>
    </xf>
    <xf numFmtId="9" fontId="0" fillId="0" borderId="4" xfId="1" applyFont="1" applyFill="1" applyBorder="1" applyAlignment="1">
      <alignment vertical="center" shrinkToFit="1"/>
    </xf>
    <xf numFmtId="176" fontId="0" fillId="0" borderId="50" xfId="1" applyNumberFormat="1" applyFont="1" applyFill="1" applyBorder="1" applyAlignment="1">
      <alignment vertical="center" shrinkToFit="1"/>
    </xf>
    <xf numFmtId="0" fontId="0" fillId="0" borderId="51" xfId="0" applyFill="1" applyBorder="1" applyAlignment="1">
      <alignment vertical="center" shrinkToFit="1"/>
    </xf>
    <xf numFmtId="176" fontId="0" fillId="0" borderId="52" xfId="1" applyNumberFormat="1" applyFont="1" applyFill="1" applyBorder="1" applyAlignment="1">
      <alignment vertical="center" shrinkToFit="1"/>
    </xf>
    <xf numFmtId="176" fontId="0" fillId="0" borderId="51" xfId="1" applyNumberFormat="1" applyFont="1" applyFill="1" applyBorder="1" applyAlignment="1">
      <alignment vertical="center" shrinkToFit="1"/>
    </xf>
    <xf numFmtId="176" fontId="0" fillId="0" borderId="51" xfId="1" applyNumberFormat="1" applyFont="1" applyFill="1" applyBorder="1" applyAlignment="1">
      <alignment horizontal="center" vertical="center" shrinkToFit="1"/>
    </xf>
    <xf numFmtId="9" fontId="0" fillId="0" borderId="51" xfId="1" applyFont="1" applyFill="1" applyBorder="1" applyAlignment="1">
      <alignment vertical="center" shrinkToFit="1"/>
    </xf>
    <xf numFmtId="0" fontId="0" fillId="0" borderId="53" xfId="0" applyFill="1" applyBorder="1" applyAlignment="1">
      <alignment horizontal="center" vertical="center" shrinkToFit="1"/>
    </xf>
    <xf numFmtId="176" fontId="0" fillId="0" borderId="54" xfId="1" applyNumberFormat="1" applyFont="1" applyFill="1" applyBorder="1" applyAlignment="1">
      <alignment vertical="center" shrinkToFit="1"/>
    </xf>
    <xf numFmtId="0" fontId="0" fillId="0" borderId="4" xfId="0" applyFill="1" applyBorder="1" applyAlignment="1">
      <alignment horizontal="center" vertical="center" shrinkToFit="1"/>
    </xf>
    <xf numFmtId="0" fontId="0" fillId="0" borderId="51" xfId="1" applyNumberFormat="1" applyFont="1" applyFill="1" applyBorder="1" applyAlignment="1">
      <alignment vertical="center" shrinkToFit="1"/>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vertical="center"/>
    </xf>
    <xf numFmtId="0" fontId="18" fillId="0" borderId="0" xfId="0" applyFont="1"/>
    <xf numFmtId="0" fontId="7" fillId="0" borderId="7" xfId="0" applyFont="1" applyBorder="1" applyAlignment="1">
      <alignment horizontal="center" vertical="center"/>
    </xf>
    <xf numFmtId="0" fontId="8" fillId="0" borderId="7" xfId="0" applyFont="1" applyBorder="1" applyAlignment="1">
      <alignment horizontal="center" vertical="center"/>
    </xf>
    <xf numFmtId="0" fontId="0" fillId="0" borderId="1" xfId="0" applyBorder="1" applyAlignment="1">
      <alignment horizontal="center"/>
    </xf>
    <xf numFmtId="0" fontId="8" fillId="0" borderId="1"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7" fillId="0" borderId="42" xfId="0" applyFont="1" applyBorder="1" applyAlignment="1">
      <alignment horizontal="center" vertical="center"/>
    </xf>
    <xf numFmtId="0" fontId="8" fillId="0" borderId="35"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0" fillId="0" borderId="1" xfId="0" applyBorder="1" applyAlignment="1">
      <alignment horizontal="center" vertical="center"/>
    </xf>
    <xf numFmtId="0" fontId="8" fillId="0" borderId="46" xfId="0" applyFont="1" applyBorder="1" applyAlignment="1">
      <alignment horizontal="center" vertical="center"/>
    </xf>
    <xf numFmtId="0" fontId="0" fillId="0" borderId="25" xfId="0" applyBorder="1" applyAlignment="1">
      <alignment horizont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0" fillId="0" borderId="24"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44" xfId="0" applyBorder="1" applyAlignment="1">
      <alignment horizontal="center"/>
    </xf>
    <xf numFmtId="0" fontId="0" fillId="0" borderId="17" xfId="0" applyBorder="1" applyAlignment="1">
      <alignment horizontal="center"/>
    </xf>
    <xf numFmtId="0" fontId="0" fillId="0" borderId="42"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12" xfId="0" applyBorder="1" applyAlignment="1">
      <alignment horizontal="center"/>
    </xf>
    <xf numFmtId="0" fontId="0" fillId="0" borderId="36" xfId="0" applyBorder="1" applyAlignment="1">
      <alignment horizontal="center"/>
    </xf>
    <xf numFmtId="0" fontId="0" fillId="0" borderId="45" xfId="0" applyBorder="1" applyAlignment="1">
      <alignment horizontal="center"/>
    </xf>
  </cellXfs>
  <cellStyles count="2">
    <cellStyle name="パーセント" xfId="1" builtinId="5"/>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7"/>
  <sheetViews>
    <sheetView view="pageBreakPreview" zoomScale="85" zoomScaleNormal="100" zoomScaleSheetLayoutView="85" workbookViewId="0">
      <selection activeCell="R21" sqref="R21"/>
    </sheetView>
  </sheetViews>
  <sheetFormatPr defaultRowHeight="13.5" x14ac:dyDescent="0.15"/>
  <cols>
    <col min="1" max="1" width="11.25" customWidth="1"/>
    <col min="2" max="2" width="8.625" customWidth="1"/>
    <col min="3" max="3" width="8.625" style="4" customWidth="1"/>
    <col min="4" max="4" width="8.625" customWidth="1"/>
    <col min="5" max="5" width="8.625" style="4" customWidth="1"/>
    <col min="6" max="6" width="8.625" customWidth="1"/>
    <col min="7" max="7" width="8.625" style="4" customWidth="1"/>
    <col min="8" max="8" width="8.625" customWidth="1"/>
    <col min="9" max="9" width="8.625" style="4" customWidth="1"/>
    <col min="10" max="10" width="8.625" customWidth="1"/>
    <col min="11" max="11" width="8.625" style="4" customWidth="1"/>
    <col min="12" max="12" width="8.625" customWidth="1"/>
    <col min="13" max="13" width="8.625" style="4" customWidth="1"/>
  </cols>
  <sheetData>
    <row r="1" spans="1:21" ht="18.75" customHeight="1" x14ac:dyDescent="0.15">
      <c r="A1" s="326" t="s">
        <v>74</v>
      </c>
      <c r="B1" s="327"/>
      <c r="C1" s="327"/>
      <c r="D1" s="327"/>
      <c r="E1" s="327"/>
      <c r="F1" s="327"/>
      <c r="G1" s="327"/>
      <c r="H1" s="327"/>
      <c r="I1" s="327"/>
      <c r="J1" s="327"/>
      <c r="K1" s="327"/>
      <c r="L1" s="327"/>
      <c r="M1" s="327"/>
    </row>
    <row r="2" spans="1:21" ht="33.75" customHeight="1" x14ac:dyDescent="0.15">
      <c r="A2" s="1"/>
      <c r="B2" s="6" t="s">
        <v>72</v>
      </c>
      <c r="C2" s="7" t="s">
        <v>79</v>
      </c>
      <c r="D2" s="6" t="s">
        <v>73</v>
      </c>
      <c r="E2" s="7" t="s">
        <v>79</v>
      </c>
      <c r="F2" s="3" t="s">
        <v>65</v>
      </c>
      <c r="G2" s="7" t="s">
        <v>79</v>
      </c>
      <c r="H2" s="3" t="s">
        <v>66</v>
      </c>
      <c r="I2" s="7" t="s">
        <v>79</v>
      </c>
      <c r="J2" s="3" t="s">
        <v>67</v>
      </c>
      <c r="K2" s="7" t="s">
        <v>79</v>
      </c>
      <c r="L2" s="3" t="s">
        <v>68</v>
      </c>
      <c r="M2" s="7" t="s">
        <v>75</v>
      </c>
      <c r="N2" s="34" t="s">
        <v>76</v>
      </c>
    </row>
    <row r="3" spans="1:21" s="2" customFormat="1" ht="15.75" customHeight="1" x14ac:dyDescent="0.15">
      <c r="A3" s="8" t="s">
        <v>0</v>
      </c>
      <c r="B3" s="25">
        <v>0.45</v>
      </c>
      <c r="C3" s="26" t="s">
        <v>77</v>
      </c>
      <c r="D3" s="9">
        <v>0.83783783783783783</v>
      </c>
      <c r="E3" s="10" t="s">
        <v>62</v>
      </c>
      <c r="F3" s="31">
        <v>0.68508287292817682</v>
      </c>
      <c r="G3" s="32" t="s">
        <v>77</v>
      </c>
      <c r="H3" s="31">
        <v>0.53071253071253066</v>
      </c>
      <c r="I3" s="32" t="s">
        <v>77</v>
      </c>
      <c r="J3" s="31">
        <v>0.53846153846153844</v>
      </c>
      <c r="K3" s="32" t="s">
        <v>77</v>
      </c>
      <c r="L3" s="31">
        <v>0.61621621621621625</v>
      </c>
      <c r="M3" s="32" t="s">
        <v>77</v>
      </c>
      <c r="N3" s="39">
        <f>COUNTIF(B3:M3,"×")</f>
        <v>5</v>
      </c>
      <c r="Q3" s="2" t="str">
        <f>IF(B3&lt;0.7,"×","○")</f>
        <v>×</v>
      </c>
      <c r="R3" s="2" t="str">
        <f>IF(F3&lt;0.7,"×","○")</f>
        <v>×</v>
      </c>
      <c r="S3" s="2" t="str">
        <f>IF(H3&lt;0.7,"×","○")</f>
        <v>×</v>
      </c>
      <c r="T3" s="2" t="str">
        <f>IF(J3&lt;0.7,"×","○")</f>
        <v>×</v>
      </c>
      <c r="U3" s="2" t="str">
        <f>IF(L3&lt;0.8,"×","○")</f>
        <v>×</v>
      </c>
    </row>
    <row r="4" spans="1:21" s="2" customFormat="1" ht="15.75" customHeight="1" x14ac:dyDescent="0.15">
      <c r="A4" s="11" t="s">
        <v>1</v>
      </c>
      <c r="B4" s="27">
        <v>0.39703153988868273</v>
      </c>
      <c r="C4" s="28" t="s">
        <v>77</v>
      </c>
      <c r="D4" s="12"/>
      <c r="E4" s="13"/>
      <c r="F4" s="29">
        <v>0.66307277628032346</v>
      </c>
      <c r="G4" s="30" t="s">
        <v>77</v>
      </c>
      <c r="H4" s="29">
        <v>0.3371996685998343</v>
      </c>
      <c r="I4" s="30" t="s">
        <v>77</v>
      </c>
      <c r="J4" s="12">
        <v>0.75665399239543729</v>
      </c>
      <c r="K4" s="13" t="s">
        <v>62</v>
      </c>
      <c r="L4" s="29">
        <v>0.74180327868852458</v>
      </c>
      <c r="M4" s="30" t="s">
        <v>77</v>
      </c>
      <c r="N4" s="40">
        <f t="shared" ref="N4:N64" si="0">COUNTIF(B4:M4,"×")</f>
        <v>4</v>
      </c>
      <c r="Q4" s="2" t="str">
        <f t="shared" ref="Q4:Q64" si="1">IF(B4&lt;0.7,"×","○")</f>
        <v>×</v>
      </c>
      <c r="R4" s="2" t="str">
        <f t="shared" ref="R4:R64" si="2">IF(F4&lt;0.7,"×","○")</f>
        <v>×</v>
      </c>
      <c r="S4" s="2" t="str">
        <f t="shared" ref="S4:S64" si="3">IF(H4&lt;0.7,"×","○")</f>
        <v>×</v>
      </c>
      <c r="T4" s="2" t="str">
        <f t="shared" ref="T4:T64" si="4">IF(J4&lt;0.7,"×","○")</f>
        <v>○</v>
      </c>
      <c r="U4" s="2" t="str">
        <f t="shared" ref="U4:U64" si="5">IF(L4&lt;0.8,"×","○")</f>
        <v>×</v>
      </c>
    </row>
    <row r="5" spans="1:21" s="2" customFormat="1" ht="15.75" customHeight="1" x14ac:dyDescent="0.15">
      <c r="A5" s="11" t="s">
        <v>2</v>
      </c>
      <c r="B5" s="27">
        <v>0.44691119691119691</v>
      </c>
      <c r="C5" s="28" t="s">
        <v>77</v>
      </c>
      <c r="D5" s="12"/>
      <c r="E5" s="13"/>
      <c r="F5" s="29">
        <v>0.56170703575547865</v>
      </c>
      <c r="G5" s="30" t="s">
        <v>77</v>
      </c>
      <c r="H5" s="29">
        <v>0.40157868771583621</v>
      </c>
      <c r="I5" s="30" t="s">
        <v>77</v>
      </c>
      <c r="J5" s="29">
        <v>0.57623318385650224</v>
      </c>
      <c r="K5" s="30" t="s">
        <v>77</v>
      </c>
      <c r="L5" s="29">
        <v>0.62116991643454034</v>
      </c>
      <c r="M5" s="30" t="s">
        <v>77</v>
      </c>
      <c r="N5" s="40">
        <f t="shared" si="0"/>
        <v>5</v>
      </c>
      <c r="Q5" s="2" t="str">
        <f t="shared" si="1"/>
        <v>×</v>
      </c>
      <c r="R5" s="2" t="str">
        <f t="shared" si="2"/>
        <v>×</v>
      </c>
      <c r="S5" s="2" t="str">
        <f t="shared" si="3"/>
        <v>×</v>
      </c>
      <c r="T5" s="2" t="str">
        <f t="shared" si="4"/>
        <v>×</v>
      </c>
      <c r="U5" s="2" t="str">
        <f t="shared" si="5"/>
        <v>×</v>
      </c>
    </row>
    <row r="6" spans="1:21" s="2" customFormat="1" ht="15.75" customHeight="1" x14ac:dyDescent="0.15">
      <c r="A6" s="11" t="s">
        <v>3</v>
      </c>
      <c r="B6" s="27">
        <v>0.64846077457795437</v>
      </c>
      <c r="C6" s="28" t="s">
        <v>77</v>
      </c>
      <c r="D6" s="12"/>
      <c r="E6" s="13"/>
      <c r="F6" s="44">
        <v>0.73487031700288186</v>
      </c>
      <c r="G6" s="45" t="s">
        <v>62</v>
      </c>
      <c r="H6" s="29">
        <v>0.61832061068702293</v>
      </c>
      <c r="I6" s="30" t="s">
        <v>77</v>
      </c>
      <c r="J6" s="29">
        <v>0.39442231075697209</v>
      </c>
      <c r="K6" s="30" t="s">
        <v>77</v>
      </c>
      <c r="L6" s="12">
        <v>0.80744336569579289</v>
      </c>
      <c r="M6" s="14" t="s">
        <v>62</v>
      </c>
      <c r="N6" s="35">
        <f t="shared" si="0"/>
        <v>3</v>
      </c>
      <c r="Q6" s="2" t="str">
        <f t="shared" si="1"/>
        <v>×</v>
      </c>
      <c r="R6" s="2" t="str">
        <f t="shared" si="2"/>
        <v>○</v>
      </c>
      <c r="S6" s="2" t="str">
        <f t="shared" si="3"/>
        <v>×</v>
      </c>
      <c r="T6" s="2" t="str">
        <f t="shared" si="4"/>
        <v>×</v>
      </c>
      <c r="U6" s="2" t="str">
        <f t="shared" si="5"/>
        <v>○</v>
      </c>
    </row>
    <row r="7" spans="1:21" s="2" customFormat="1" ht="15.75" customHeight="1" x14ac:dyDescent="0.15">
      <c r="A7" s="11" t="s">
        <v>4</v>
      </c>
      <c r="B7" s="27">
        <v>0.54732510288065839</v>
      </c>
      <c r="C7" s="28" t="s">
        <v>77</v>
      </c>
      <c r="D7" s="12"/>
      <c r="E7" s="13"/>
      <c r="F7" s="15"/>
      <c r="G7" s="16"/>
      <c r="H7" s="29">
        <v>0.46933962264150941</v>
      </c>
      <c r="I7" s="30" t="s">
        <v>77</v>
      </c>
      <c r="J7" s="12">
        <v>0.76388888888888884</v>
      </c>
      <c r="K7" s="13" t="s">
        <v>62</v>
      </c>
      <c r="L7" s="29">
        <v>0.36635220125786161</v>
      </c>
      <c r="M7" s="30" t="s">
        <v>77</v>
      </c>
      <c r="N7" s="35">
        <f t="shared" si="0"/>
        <v>3</v>
      </c>
      <c r="Q7" s="2" t="str">
        <f t="shared" si="1"/>
        <v>×</v>
      </c>
      <c r="R7" s="2" t="str">
        <f t="shared" si="2"/>
        <v>×</v>
      </c>
      <c r="S7" s="2" t="str">
        <f t="shared" si="3"/>
        <v>×</v>
      </c>
      <c r="T7" s="2" t="str">
        <f t="shared" si="4"/>
        <v>○</v>
      </c>
      <c r="U7" s="2" t="str">
        <f t="shared" si="5"/>
        <v>×</v>
      </c>
    </row>
    <row r="8" spans="1:21" s="2" customFormat="1" ht="15.75" customHeight="1" x14ac:dyDescent="0.15">
      <c r="A8" s="11" t="s">
        <v>5</v>
      </c>
      <c r="B8" s="27">
        <v>0.22404371584699453</v>
      </c>
      <c r="C8" s="28" t="s">
        <v>77</v>
      </c>
      <c r="D8" s="12"/>
      <c r="E8" s="13"/>
      <c r="F8" s="29">
        <v>0.4098360655737705</v>
      </c>
      <c r="G8" s="30" t="s">
        <v>77</v>
      </c>
      <c r="H8" s="29">
        <v>0.26243781094527363</v>
      </c>
      <c r="I8" s="30" t="s">
        <v>77</v>
      </c>
      <c r="J8" s="29">
        <v>0.5722543352601156</v>
      </c>
      <c r="K8" s="30" t="s">
        <v>77</v>
      </c>
      <c r="L8" s="29">
        <v>0.47524752475247523</v>
      </c>
      <c r="M8" s="30" t="s">
        <v>77</v>
      </c>
      <c r="N8" s="40">
        <f t="shared" si="0"/>
        <v>5</v>
      </c>
      <c r="Q8" s="2" t="str">
        <f t="shared" si="1"/>
        <v>×</v>
      </c>
      <c r="R8" s="2" t="str">
        <f t="shared" si="2"/>
        <v>×</v>
      </c>
      <c r="S8" s="2" t="str">
        <f t="shared" si="3"/>
        <v>×</v>
      </c>
      <c r="T8" s="2" t="str">
        <f t="shared" si="4"/>
        <v>×</v>
      </c>
      <c r="U8" s="2" t="str">
        <f t="shared" si="5"/>
        <v>×</v>
      </c>
    </row>
    <row r="9" spans="1:21" s="2" customFormat="1" ht="15.75" customHeight="1" x14ac:dyDescent="0.15">
      <c r="A9" s="11" t="s">
        <v>6</v>
      </c>
      <c r="B9" s="12">
        <v>0.73534971644612479</v>
      </c>
      <c r="C9" s="13" t="s">
        <v>62</v>
      </c>
      <c r="D9" s="12"/>
      <c r="E9" s="13"/>
      <c r="F9" s="12">
        <v>0.8125</v>
      </c>
      <c r="G9" s="13" t="s">
        <v>62</v>
      </c>
      <c r="H9" s="29">
        <v>0.58430379746835448</v>
      </c>
      <c r="I9" s="30" t="s">
        <v>77</v>
      </c>
      <c r="J9" s="29">
        <v>0.66666666666666663</v>
      </c>
      <c r="K9" s="30" t="s">
        <v>77</v>
      </c>
      <c r="L9" s="12">
        <v>0.93082524271844658</v>
      </c>
      <c r="M9" s="14" t="s">
        <v>62</v>
      </c>
      <c r="N9" s="35">
        <f t="shared" si="0"/>
        <v>2</v>
      </c>
      <c r="Q9" s="2" t="str">
        <f t="shared" si="1"/>
        <v>○</v>
      </c>
      <c r="R9" s="2" t="str">
        <f t="shared" si="2"/>
        <v>○</v>
      </c>
      <c r="S9" s="2" t="str">
        <f t="shared" si="3"/>
        <v>×</v>
      </c>
      <c r="T9" s="2" t="str">
        <f t="shared" si="4"/>
        <v>×</v>
      </c>
      <c r="U9" s="2" t="str">
        <f t="shared" si="5"/>
        <v>○</v>
      </c>
    </row>
    <row r="10" spans="1:21" s="2" customFormat="1" ht="15.75" customHeight="1" x14ac:dyDescent="0.15">
      <c r="A10" s="11" t="s">
        <v>7</v>
      </c>
      <c r="B10" s="12">
        <v>0.72499999999999998</v>
      </c>
      <c r="C10" s="13" t="s">
        <v>62</v>
      </c>
      <c r="D10" s="12"/>
      <c r="E10" s="13"/>
      <c r="F10" s="44">
        <v>0.75</v>
      </c>
      <c r="G10" s="45" t="s">
        <v>62</v>
      </c>
      <c r="H10" s="29">
        <v>0.64876957494407161</v>
      </c>
      <c r="I10" s="30" t="s">
        <v>77</v>
      </c>
      <c r="J10" s="12">
        <v>0.726457399103139</v>
      </c>
      <c r="K10" s="13" t="s">
        <v>62</v>
      </c>
      <c r="L10" s="12">
        <v>0.82244897959183672</v>
      </c>
      <c r="M10" s="14" t="s">
        <v>62</v>
      </c>
      <c r="N10" s="35">
        <f t="shared" si="0"/>
        <v>1</v>
      </c>
      <c r="Q10" s="2" t="str">
        <f t="shared" si="1"/>
        <v>○</v>
      </c>
      <c r="R10" s="2" t="str">
        <f t="shared" si="2"/>
        <v>○</v>
      </c>
      <c r="S10" s="2" t="str">
        <f t="shared" si="3"/>
        <v>×</v>
      </c>
      <c r="T10" s="2" t="str">
        <f t="shared" si="4"/>
        <v>○</v>
      </c>
      <c r="U10" s="2" t="str">
        <f t="shared" si="5"/>
        <v>○</v>
      </c>
    </row>
    <row r="11" spans="1:21" s="2" customFormat="1" ht="15.75" customHeight="1" x14ac:dyDescent="0.15">
      <c r="A11" s="11" t="s">
        <v>8</v>
      </c>
      <c r="B11" s="12">
        <v>0.83850931677018636</v>
      </c>
      <c r="C11" s="13" t="s">
        <v>62</v>
      </c>
      <c r="D11" s="12"/>
      <c r="E11" s="13"/>
      <c r="F11" s="44">
        <v>0.76237623762376239</v>
      </c>
      <c r="G11" s="45" t="s">
        <v>62</v>
      </c>
      <c r="H11" s="29">
        <v>0.52601156069364163</v>
      </c>
      <c r="I11" s="30" t="s">
        <v>77</v>
      </c>
      <c r="J11" s="29">
        <v>0.68639053254437865</v>
      </c>
      <c r="K11" s="30" t="s">
        <v>77</v>
      </c>
      <c r="L11" s="12">
        <v>0.87267080745341619</v>
      </c>
      <c r="M11" s="13" t="s">
        <v>62</v>
      </c>
      <c r="N11" s="35">
        <f t="shared" si="0"/>
        <v>2</v>
      </c>
      <c r="Q11" s="2" t="str">
        <f t="shared" si="1"/>
        <v>○</v>
      </c>
      <c r="R11" s="2" t="str">
        <f t="shared" si="2"/>
        <v>○</v>
      </c>
      <c r="S11" s="2" t="str">
        <f t="shared" si="3"/>
        <v>×</v>
      </c>
      <c r="T11" s="2" t="str">
        <f t="shared" si="4"/>
        <v>×</v>
      </c>
      <c r="U11" s="2" t="str">
        <f t="shared" si="5"/>
        <v>○</v>
      </c>
    </row>
    <row r="12" spans="1:21" s="2" customFormat="1" ht="15.75" customHeight="1" x14ac:dyDescent="0.15">
      <c r="A12" s="11" t="s">
        <v>9</v>
      </c>
      <c r="B12" s="29">
        <v>0.59433962264150941</v>
      </c>
      <c r="C12" s="30" t="s">
        <v>77</v>
      </c>
      <c r="D12" s="12"/>
      <c r="E12" s="13"/>
      <c r="F12" s="12">
        <v>0.81428571428571428</v>
      </c>
      <c r="G12" s="13" t="s">
        <v>62</v>
      </c>
      <c r="H12" s="29">
        <v>0.45616641901931648</v>
      </c>
      <c r="I12" s="30" t="s">
        <v>77</v>
      </c>
      <c r="J12" s="29">
        <v>0.68560606060606055</v>
      </c>
      <c r="K12" s="30" t="s">
        <v>77</v>
      </c>
      <c r="L12" s="12">
        <v>0.85767097966728278</v>
      </c>
      <c r="M12" s="14" t="s">
        <v>62</v>
      </c>
      <c r="N12" s="35">
        <f t="shared" si="0"/>
        <v>3</v>
      </c>
      <c r="Q12" s="2" t="str">
        <f t="shared" si="1"/>
        <v>×</v>
      </c>
      <c r="R12" s="2" t="str">
        <f t="shared" si="2"/>
        <v>○</v>
      </c>
      <c r="S12" s="2" t="str">
        <f t="shared" si="3"/>
        <v>×</v>
      </c>
      <c r="T12" s="2" t="str">
        <f t="shared" si="4"/>
        <v>×</v>
      </c>
      <c r="U12" s="2" t="str">
        <f t="shared" si="5"/>
        <v>○</v>
      </c>
    </row>
    <row r="13" spans="1:21" s="2" customFormat="1" ht="15.75" customHeight="1" x14ac:dyDescent="0.15">
      <c r="A13" s="46" t="s">
        <v>10</v>
      </c>
      <c r="B13" s="12">
        <v>0.94377224199288257</v>
      </c>
      <c r="C13" s="13" t="s">
        <v>62</v>
      </c>
      <c r="D13" s="12"/>
      <c r="E13" s="13"/>
      <c r="F13" s="12">
        <v>0.91255813953488374</v>
      </c>
      <c r="G13" s="13" t="s">
        <v>62</v>
      </c>
      <c r="H13" s="12">
        <v>0.83510167992926609</v>
      </c>
      <c r="I13" s="13" t="s">
        <v>62</v>
      </c>
      <c r="J13" s="12">
        <v>0.8233618233618234</v>
      </c>
      <c r="K13" s="13" t="s">
        <v>62</v>
      </c>
      <c r="L13" s="12">
        <v>0.96964285714285714</v>
      </c>
      <c r="M13" s="14" t="s">
        <v>62</v>
      </c>
      <c r="N13" s="35">
        <f t="shared" si="0"/>
        <v>0</v>
      </c>
      <c r="Q13" s="2" t="str">
        <f t="shared" si="1"/>
        <v>○</v>
      </c>
      <c r="R13" s="2" t="str">
        <f t="shared" si="2"/>
        <v>○</v>
      </c>
      <c r="S13" s="2" t="str">
        <f t="shared" si="3"/>
        <v>○</v>
      </c>
      <c r="T13" s="2" t="str">
        <f t="shared" si="4"/>
        <v>○</v>
      </c>
      <c r="U13" s="2" t="str">
        <f t="shared" si="5"/>
        <v>○</v>
      </c>
    </row>
    <row r="14" spans="1:21" s="2" customFormat="1" ht="15.75" customHeight="1" x14ac:dyDescent="0.15">
      <c r="A14" s="11" t="s">
        <v>11</v>
      </c>
      <c r="B14" s="12">
        <v>0.81116584564860428</v>
      </c>
      <c r="C14" s="13" t="s">
        <v>62</v>
      </c>
      <c r="D14" s="12"/>
      <c r="E14" s="13"/>
      <c r="F14" s="29">
        <v>0.38571428571428573</v>
      </c>
      <c r="G14" s="30" t="s">
        <v>77</v>
      </c>
      <c r="H14" s="29">
        <v>0.47268135904499542</v>
      </c>
      <c r="I14" s="30" t="s">
        <v>77</v>
      </c>
      <c r="J14" s="29">
        <v>0.68478260869565222</v>
      </c>
      <c r="K14" s="30" t="s">
        <v>77</v>
      </c>
      <c r="L14" s="12">
        <v>0.83168927250308267</v>
      </c>
      <c r="M14" s="14" t="s">
        <v>62</v>
      </c>
      <c r="N14" s="35">
        <f t="shared" si="0"/>
        <v>3</v>
      </c>
      <c r="Q14" s="2" t="str">
        <f t="shared" si="1"/>
        <v>○</v>
      </c>
      <c r="R14" s="2" t="str">
        <f t="shared" si="2"/>
        <v>×</v>
      </c>
      <c r="S14" s="2" t="str">
        <f t="shared" si="3"/>
        <v>×</v>
      </c>
      <c r="T14" s="2" t="str">
        <f t="shared" si="4"/>
        <v>×</v>
      </c>
      <c r="U14" s="2" t="str">
        <f t="shared" si="5"/>
        <v>○</v>
      </c>
    </row>
    <row r="15" spans="1:21" s="2" customFormat="1" ht="15.75" customHeight="1" x14ac:dyDescent="0.15">
      <c r="A15" s="46" t="s">
        <v>12</v>
      </c>
      <c r="B15" s="12">
        <v>0.80327868852459017</v>
      </c>
      <c r="C15" s="13" t="s">
        <v>62</v>
      </c>
      <c r="D15" s="12"/>
      <c r="E15" s="13"/>
      <c r="F15" s="12">
        <v>0.9178082191780822</v>
      </c>
      <c r="G15" s="13" t="s">
        <v>62</v>
      </c>
      <c r="H15" s="44">
        <v>0.74344355758266822</v>
      </c>
      <c r="I15" s="45" t="s">
        <v>62</v>
      </c>
      <c r="J15" s="12">
        <v>0.89189189189189189</v>
      </c>
      <c r="K15" s="13" t="s">
        <v>62</v>
      </c>
      <c r="L15" s="12">
        <v>0.86858974358974361</v>
      </c>
      <c r="M15" s="14" t="s">
        <v>62</v>
      </c>
      <c r="N15" s="35">
        <f t="shared" si="0"/>
        <v>0</v>
      </c>
      <c r="Q15" s="2" t="str">
        <f t="shared" si="1"/>
        <v>○</v>
      </c>
      <c r="R15" s="2" t="str">
        <f t="shared" si="2"/>
        <v>○</v>
      </c>
      <c r="S15" s="2" t="str">
        <f t="shared" si="3"/>
        <v>○</v>
      </c>
      <c r="T15" s="2" t="str">
        <f t="shared" si="4"/>
        <v>○</v>
      </c>
      <c r="U15" s="2" t="str">
        <f t="shared" si="5"/>
        <v>○</v>
      </c>
    </row>
    <row r="16" spans="1:21" s="2" customFormat="1" ht="15.75" customHeight="1" x14ac:dyDescent="0.15">
      <c r="A16" s="11" t="s">
        <v>13</v>
      </c>
      <c r="B16" s="12">
        <v>0.75720164609053497</v>
      </c>
      <c r="C16" s="13" t="s">
        <v>62</v>
      </c>
      <c r="D16" s="12"/>
      <c r="E16" s="13"/>
      <c r="F16" s="15"/>
      <c r="G16" s="16"/>
      <c r="H16" s="29">
        <v>0.4741411853529634</v>
      </c>
      <c r="I16" s="30" t="s">
        <v>77</v>
      </c>
      <c r="J16" s="12">
        <v>0.78590785907859073</v>
      </c>
      <c r="K16" s="13" t="s">
        <v>62</v>
      </c>
      <c r="L16" s="12">
        <v>0.88770053475935828</v>
      </c>
      <c r="M16" s="14" t="s">
        <v>62</v>
      </c>
      <c r="N16" s="35">
        <f t="shared" si="0"/>
        <v>1</v>
      </c>
      <c r="Q16" s="2" t="str">
        <f t="shared" si="1"/>
        <v>○</v>
      </c>
      <c r="R16" s="2" t="str">
        <f t="shared" si="2"/>
        <v>×</v>
      </c>
      <c r="S16" s="2" t="str">
        <f t="shared" si="3"/>
        <v>×</v>
      </c>
      <c r="T16" s="2" t="str">
        <f t="shared" si="4"/>
        <v>○</v>
      </c>
      <c r="U16" s="2" t="str">
        <f t="shared" si="5"/>
        <v>○</v>
      </c>
    </row>
    <row r="17" spans="1:21" s="2" customFormat="1" ht="15.75" customHeight="1" x14ac:dyDescent="0.15">
      <c r="A17" s="11" t="s">
        <v>14</v>
      </c>
      <c r="B17" s="12">
        <v>0.73816155988857934</v>
      </c>
      <c r="C17" s="13" t="s">
        <v>62</v>
      </c>
      <c r="D17" s="12">
        <v>0.95854922279792742</v>
      </c>
      <c r="E17" s="13" t="s">
        <v>62</v>
      </c>
      <c r="F17" s="12">
        <v>0.87792207792207788</v>
      </c>
      <c r="G17" s="13" t="s">
        <v>62</v>
      </c>
      <c r="H17" s="29">
        <v>0.39830841856805665</v>
      </c>
      <c r="I17" s="30" t="s">
        <v>77</v>
      </c>
      <c r="J17" s="12">
        <v>0.90703517587939697</v>
      </c>
      <c r="K17" s="13" t="s">
        <v>62</v>
      </c>
      <c r="L17" s="12">
        <v>0.91368846931894809</v>
      </c>
      <c r="M17" s="14" t="s">
        <v>62</v>
      </c>
      <c r="N17" s="35">
        <f t="shared" si="0"/>
        <v>1</v>
      </c>
      <c r="Q17" s="2" t="str">
        <f t="shared" si="1"/>
        <v>○</v>
      </c>
      <c r="R17" s="2" t="str">
        <f t="shared" si="2"/>
        <v>○</v>
      </c>
      <c r="S17" s="2" t="str">
        <f t="shared" si="3"/>
        <v>×</v>
      </c>
      <c r="T17" s="2" t="str">
        <f t="shared" si="4"/>
        <v>○</v>
      </c>
      <c r="U17" s="2" t="str">
        <f t="shared" si="5"/>
        <v>○</v>
      </c>
    </row>
    <row r="18" spans="1:21" s="2" customFormat="1" ht="15.75" customHeight="1" x14ac:dyDescent="0.15">
      <c r="A18" s="11" t="s">
        <v>15</v>
      </c>
      <c r="B18" s="29">
        <v>0.65</v>
      </c>
      <c r="C18" s="30" t="s">
        <v>77</v>
      </c>
      <c r="D18" s="12"/>
      <c r="E18" s="13"/>
      <c r="F18" s="44">
        <v>0.70454545454545459</v>
      </c>
      <c r="G18" s="45" t="s">
        <v>62</v>
      </c>
      <c r="H18" s="29">
        <v>0.62436115843270867</v>
      </c>
      <c r="I18" s="30" t="s">
        <v>77</v>
      </c>
      <c r="J18" s="29">
        <v>0.5256024096385542</v>
      </c>
      <c r="K18" s="30" t="s">
        <v>77</v>
      </c>
      <c r="L18" s="29">
        <v>0.68697123519458547</v>
      </c>
      <c r="M18" s="30" t="s">
        <v>77</v>
      </c>
      <c r="N18" s="40">
        <f t="shared" si="0"/>
        <v>4</v>
      </c>
      <c r="Q18" s="2" t="str">
        <f t="shared" si="1"/>
        <v>×</v>
      </c>
      <c r="R18" s="2" t="str">
        <f t="shared" si="2"/>
        <v>○</v>
      </c>
      <c r="S18" s="2" t="str">
        <f t="shared" si="3"/>
        <v>×</v>
      </c>
      <c r="T18" s="2" t="str">
        <f t="shared" si="4"/>
        <v>×</v>
      </c>
      <c r="U18" s="2" t="str">
        <f t="shared" si="5"/>
        <v>×</v>
      </c>
    </row>
    <row r="19" spans="1:21" s="2" customFormat="1" ht="15.75" customHeight="1" x14ac:dyDescent="0.15">
      <c r="A19" s="11" t="s">
        <v>16</v>
      </c>
      <c r="B19" s="12">
        <v>0.71679197994987465</v>
      </c>
      <c r="C19" s="13" t="s">
        <v>62</v>
      </c>
      <c r="D19" s="12"/>
      <c r="E19" s="13"/>
      <c r="F19" s="15"/>
      <c r="G19" s="16"/>
      <c r="H19" s="29">
        <v>0.60420032310177707</v>
      </c>
      <c r="I19" s="30" t="s">
        <v>77</v>
      </c>
      <c r="J19" s="12">
        <v>0.82499999999999996</v>
      </c>
      <c r="K19" s="13" t="s">
        <v>62</v>
      </c>
      <c r="L19" s="12">
        <v>0.96401515151515149</v>
      </c>
      <c r="M19" s="14" t="s">
        <v>62</v>
      </c>
      <c r="N19" s="35">
        <f t="shared" si="0"/>
        <v>1</v>
      </c>
      <c r="Q19" s="2" t="str">
        <f t="shared" si="1"/>
        <v>○</v>
      </c>
      <c r="R19" s="2" t="str">
        <f t="shared" si="2"/>
        <v>×</v>
      </c>
      <c r="S19" s="2" t="str">
        <f t="shared" si="3"/>
        <v>×</v>
      </c>
      <c r="T19" s="2" t="str">
        <f t="shared" si="4"/>
        <v>○</v>
      </c>
      <c r="U19" s="2" t="str">
        <f t="shared" si="5"/>
        <v>○</v>
      </c>
    </row>
    <row r="20" spans="1:21" s="2" customFormat="1" ht="15.75" customHeight="1" x14ac:dyDescent="0.15">
      <c r="A20" s="11" t="s">
        <v>17</v>
      </c>
      <c r="B20" s="12">
        <v>0.83710407239819007</v>
      </c>
      <c r="C20" s="13" t="s">
        <v>62</v>
      </c>
      <c r="D20" s="12"/>
      <c r="E20" s="13"/>
      <c r="F20" s="12">
        <v>0.86805555555555558</v>
      </c>
      <c r="G20" s="13" t="s">
        <v>62</v>
      </c>
      <c r="H20" s="44">
        <v>0.75922671353251314</v>
      </c>
      <c r="I20" s="45" t="s">
        <v>62</v>
      </c>
      <c r="J20" s="29">
        <v>0.68707482993197277</v>
      </c>
      <c r="K20" s="30" t="s">
        <v>77</v>
      </c>
      <c r="L20" s="12">
        <v>0.95136778115501519</v>
      </c>
      <c r="M20" s="14" t="s">
        <v>62</v>
      </c>
      <c r="N20" s="35">
        <f t="shared" si="0"/>
        <v>1</v>
      </c>
      <c r="Q20" s="2" t="str">
        <f t="shared" si="1"/>
        <v>○</v>
      </c>
      <c r="R20" s="2" t="str">
        <f t="shared" si="2"/>
        <v>○</v>
      </c>
      <c r="S20" s="2" t="str">
        <f t="shared" si="3"/>
        <v>○</v>
      </c>
      <c r="T20" s="2" t="str">
        <f t="shared" si="4"/>
        <v>×</v>
      </c>
      <c r="U20" s="2" t="str">
        <f t="shared" si="5"/>
        <v>○</v>
      </c>
    </row>
    <row r="21" spans="1:21" s="2" customFormat="1" ht="15.75" customHeight="1" x14ac:dyDescent="0.15">
      <c r="A21" s="11" t="s">
        <v>18</v>
      </c>
      <c r="B21" s="12">
        <v>0.84299516908212557</v>
      </c>
      <c r="C21" s="13" t="s">
        <v>62</v>
      </c>
      <c r="D21" s="12"/>
      <c r="E21" s="13"/>
      <c r="F21" s="12">
        <v>0.83333333333333337</v>
      </c>
      <c r="G21" s="13" t="s">
        <v>62</v>
      </c>
      <c r="H21" s="29">
        <v>0.41077100779670805</v>
      </c>
      <c r="I21" s="30" t="s">
        <v>77</v>
      </c>
      <c r="J21" s="29">
        <v>0.62393162393162394</v>
      </c>
      <c r="K21" s="30" t="s">
        <v>77</v>
      </c>
      <c r="L21" s="29">
        <v>0.76445396145610278</v>
      </c>
      <c r="M21" s="30" t="s">
        <v>77</v>
      </c>
      <c r="N21" s="35">
        <f t="shared" si="0"/>
        <v>3</v>
      </c>
      <c r="Q21" s="2" t="str">
        <f t="shared" si="1"/>
        <v>○</v>
      </c>
      <c r="R21" s="2" t="str">
        <f t="shared" si="2"/>
        <v>○</v>
      </c>
      <c r="S21" s="2" t="str">
        <f t="shared" si="3"/>
        <v>×</v>
      </c>
      <c r="T21" s="2" t="str">
        <f t="shared" si="4"/>
        <v>×</v>
      </c>
      <c r="U21" s="2" t="str">
        <f t="shared" si="5"/>
        <v>×</v>
      </c>
    </row>
    <row r="22" spans="1:21" s="2" customFormat="1" ht="15.75" customHeight="1" x14ac:dyDescent="0.15">
      <c r="A22" s="11" t="s">
        <v>19</v>
      </c>
      <c r="B22" s="12">
        <v>0.88363851151801531</v>
      </c>
      <c r="C22" s="13" t="s">
        <v>62</v>
      </c>
      <c r="D22" s="12"/>
      <c r="E22" s="13"/>
      <c r="F22" s="29">
        <v>0.68888888888888888</v>
      </c>
      <c r="G22" s="30" t="s">
        <v>77</v>
      </c>
      <c r="H22" s="29">
        <v>0.50652173913043474</v>
      </c>
      <c r="I22" s="30" t="s">
        <v>77</v>
      </c>
      <c r="J22" s="12">
        <v>0.78222222222222226</v>
      </c>
      <c r="K22" s="13" t="s">
        <v>62</v>
      </c>
      <c r="L22" s="12">
        <v>0.95478374836172997</v>
      </c>
      <c r="M22" s="14" t="s">
        <v>62</v>
      </c>
      <c r="N22" s="35">
        <f t="shared" si="0"/>
        <v>2</v>
      </c>
      <c r="Q22" s="2" t="str">
        <f t="shared" si="1"/>
        <v>○</v>
      </c>
      <c r="R22" s="2" t="str">
        <f t="shared" si="2"/>
        <v>×</v>
      </c>
      <c r="S22" s="2" t="str">
        <f t="shared" si="3"/>
        <v>×</v>
      </c>
      <c r="T22" s="2" t="str">
        <f t="shared" si="4"/>
        <v>○</v>
      </c>
      <c r="U22" s="2" t="str">
        <f t="shared" si="5"/>
        <v>○</v>
      </c>
    </row>
    <row r="23" spans="1:21" s="2" customFormat="1" ht="15.75" customHeight="1" x14ac:dyDescent="0.15">
      <c r="A23" s="11" t="s">
        <v>20</v>
      </c>
      <c r="B23" s="15"/>
      <c r="C23" s="16"/>
      <c r="D23" s="12"/>
      <c r="E23" s="13"/>
      <c r="F23" s="29">
        <v>0.53230769230769226</v>
      </c>
      <c r="G23" s="30" t="s">
        <v>77</v>
      </c>
      <c r="H23" s="29">
        <v>0.59863523573200994</v>
      </c>
      <c r="I23" s="30" t="s">
        <v>77</v>
      </c>
      <c r="J23" s="29">
        <v>0.65</v>
      </c>
      <c r="K23" s="30" t="s">
        <v>77</v>
      </c>
      <c r="L23" s="12">
        <v>0.92704626334519569</v>
      </c>
      <c r="M23" s="14" t="s">
        <v>62</v>
      </c>
      <c r="N23" s="35">
        <f t="shared" si="0"/>
        <v>3</v>
      </c>
      <c r="Q23" s="2" t="str">
        <f t="shared" si="1"/>
        <v>×</v>
      </c>
      <c r="R23" s="2" t="str">
        <f t="shared" si="2"/>
        <v>×</v>
      </c>
      <c r="S23" s="2" t="str">
        <f t="shared" si="3"/>
        <v>×</v>
      </c>
      <c r="T23" s="2" t="str">
        <f t="shared" si="4"/>
        <v>×</v>
      </c>
      <c r="U23" s="2" t="str">
        <f t="shared" si="5"/>
        <v>○</v>
      </c>
    </row>
    <row r="24" spans="1:21" s="2" customFormat="1" ht="15.75" customHeight="1" x14ac:dyDescent="0.15">
      <c r="A24" s="11" t="s">
        <v>21</v>
      </c>
      <c r="B24" s="12">
        <v>0.93548387096774188</v>
      </c>
      <c r="C24" s="13" t="s">
        <v>62</v>
      </c>
      <c r="D24" s="12"/>
      <c r="E24" s="13"/>
      <c r="F24" s="29">
        <v>0.46068042387060792</v>
      </c>
      <c r="G24" s="30" t="s">
        <v>77</v>
      </c>
      <c r="H24" s="29">
        <v>0.58298518799848087</v>
      </c>
      <c r="I24" s="30" t="s">
        <v>77</v>
      </c>
      <c r="J24" s="12">
        <v>0.70389610389610391</v>
      </c>
      <c r="K24" s="13" t="s">
        <v>62</v>
      </c>
      <c r="L24" s="12">
        <v>0.9073684210526316</v>
      </c>
      <c r="M24" s="14" t="s">
        <v>62</v>
      </c>
      <c r="N24" s="35">
        <f t="shared" si="0"/>
        <v>2</v>
      </c>
      <c r="Q24" s="2" t="str">
        <f t="shared" si="1"/>
        <v>○</v>
      </c>
      <c r="R24" s="2" t="str">
        <f t="shared" si="2"/>
        <v>×</v>
      </c>
      <c r="S24" s="2" t="str">
        <f t="shared" si="3"/>
        <v>×</v>
      </c>
      <c r="T24" s="2" t="str">
        <f t="shared" si="4"/>
        <v>○</v>
      </c>
      <c r="U24" s="2" t="str">
        <f t="shared" si="5"/>
        <v>○</v>
      </c>
    </row>
    <row r="25" spans="1:21" s="2" customFormat="1" ht="15.75" customHeight="1" x14ac:dyDescent="0.15">
      <c r="A25" s="11" t="s">
        <v>22</v>
      </c>
      <c r="B25" s="29">
        <v>0.52294853963838661</v>
      </c>
      <c r="C25" s="30" t="s">
        <v>77</v>
      </c>
      <c r="D25" s="12"/>
      <c r="E25" s="13"/>
      <c r="F25" s="12">
        <v>0.90074906367041196</v>
      </c>
      <c r="G25" s="13" t="s">
        <v>62</v>
      </c>
      <c r="H25" s="29">
        <v>0.55784424379232511</v>
      </c>
      <c r="I25" s="30" t="s">
        <v>77</v>
      </c>
      <c r="J25" s="29">
        <v>0.61538461538461542</v>
      </c>
      <c r="K25" s="30" t="s">
        <v>77</v>
      </c>
      <c r="L25" s="12">
        <v>0.91919191919191923</v>
      </c>
      <c r="M25" s="14" t="s">
        <v>62</v>
      </c>
      <c r="N25" s="35">
        <f t="shared" si="0"/>
        <v>3</v>
      </c>
      <c r="Q25" s="2" t="str">
        <f t="shared" si="1"/>
        <v>×</v>
      </c>
      <c r="R25" s="2" t="str">
        <f t="shared" si="2"/>
        <v>○</v>
      </c>
      <c r="S25" s="2" t="str">
        <f t="shared" si="3"/>
        <v>×</v>
      </c>
      <c r="T25" s="2" t="str">
        <f t="shared" si="4"/>
        <v>×</v>
      </c>
      <c r="U25" s="2" t="str">
        <f t="shared" si="5"/>
        <v>○</v>
      </c>
    </row>
    <row r="26" spans="1:21" s="2" customFormat="1" ht="15.75" customHeight="1" x14ac:dyDescent="0.15">
      <c r="A26" s="46" t="s">
        <v>23</v>
      </c>
      <c r="B26" s="12">
        <v>0.97826086956521741</v>
      </c>
      <c r="C26" s="13" t="s">
        <v>62</v>
      </c>
      <c r="D26" s="12"/>
      <c r="E26" s="13"/>
      <c r="F26" s="12">
        <v>0.97379912663755464</v>
      </c>
      <c r="G26" s="13" t="s">
        <v>62</v>
      </c>
      <c r="H26" s="44">
        <v>0.79377669310555221</v>
      </c>
      <c r="I26" s="45" t="s">
        <v>62</v>
      </c>
      <c r="J26" s="12">
        <v>0.96989247311827953</v>
      </c>
      <c r="K26" s="13" t="s">
        <v>62</v>
      </c>
      <c r="L26" s="12">
        <v>0.98134328358208955</v>
      </c>
      <c r="M26" s="14" t="s">
        <v>62</v>
      </c>
      <c r="N26" s="35">
        <f t="shared" si="0"/>
        <v>0</v>
      </c>
      <c r="Q26" s="2" t="str">
        <f t="shared" si="1"/>
        <v>○</v>
      </c>
      <c r="R26" s="2" t="str">
        <f t="shared" si="2"/>
        <v>○</v>
      </c>
      <c r="S26" s="2" t="str">
        <f t="shared" si="3"/>
        <v>○</v>
      </c>
      <c r="T26" s="2" t="str">
        <f t="shared" si="4"/>
        <v>○</v>
      </c>
      <c r="U26" s="2" t="str">
        <f t="shared" si="5"/>
        <v>○</v>
      </c>
    </row>
    <row r="27" spans="1:21" s="2" customFormat="1" ht="15.75" customHeight="1" x14ac:dyDescent="0.15">
      <c r="A27" s="11" t="s">
        <v>24</v>
      </c>
      <c r="B27" s="12">
        <v>0.89166666666666672</v>
      </c>
      <c r="C27" s="13" t="s">
        <v>62</v>
      </c>
      <c r="D27" s="12"/>
      <c r="E27" s="13"/>
      <c r="F27" s="12">
        <v>1</v>
      </c>
      <c r="G27" s="13" t="s">
        <v>62</v>
      </c>
      <c r="H27" s="29">
        <v>0.45447470817120622</v>
      </c>
      <c r="I27" s="30" t="s">
        <v>77</v>
      </c>
      <c r="J27" s="29">
        <v>0.6</v>
      </c>
      <c r="K27" s="30" t="s">
        <v>77</v>
      </c>
      <c r="L27" s="12">
        <v>0.87850467289719625</v>
      </c>
      <c r="M27" s="14" t="s">
        <v>62</v>
      </c>
      <c r="N27" s="35">
        <f t="shared" si="0"/>
        <v>2</v>
      </c>
      <c r="Q27" s="2" t="str">
        <f t="shared" si="1"/>
        <v>○</v>
      </c>
      <c r="R27" s="2" t="str">
        <f t="shared" si="2"/>
        <v>○</v>
      </c>
      <c r="S27" s="2" t="str">
        <f t="shared" si="3"/>
        <v>×</v>
      </c>
      <c r="T27" s="2" t="str">
        <f t="shared" si="4"/>
        <v>×</v>
      </c>
      <c r="U27" s="2" t="str">
        <f t="shared" si="5"/>
        <v>○</v>
      </c>
    </row>
    <row r="28" spans="1:21" s="2" customFormat="1" ht="15.75" customHeight="1" x14ac:dyDescent="0.15">
      <c r="A28" s="11" t="s">
        <v>25</v>
      </c>
      <c r="B28" s="12">
        <v>0.79166666666666663</v>
      </c>
      <c r="C28" s="13" t="s">
        <v>62</v>
      </c>
      <c r="D28" s="12"/>
      <c r="E28" s="13"/>
      <c r="F28" s="29">
        <v>0.68181818181818177</v>
      </c>
      <c r="G28" s="30" t="s">
        <v>77</v>
      </c>
      <c r="H28" s="29">
        <v>0.38639365918097757</v>
      </c>
      <c r="I28" s="30" t="s">
        <v>77</v>
      </c>
      <c r="J28" s="29">
        <v>0.6071428571428571</v>
      </c>
      <c r="K28" s="30" t="s">
        <v>77</v>
      </c>
      <c r="L28" s="29">
        <v>0.75221238938053092</v>
      </c>
      <c r="M28" s="30" t="s">
        <v>77</v>
      </c>
      <c r="N28" s="40">
        <f t="shared" si="0"/>
        <v>4</v>
      </c>
      <c r="Q28" s="2" t="str">
        <f t="shared" si="1"/>
        <v>○</v>
      </c>
      <c r="R28" s="2" t="str">
        <f t="shared" si="2"/>
        <v>×</v>
      </c>
      <c r="S28" s="2" t="str">
        <f t="shared" si="3"/>
        <v>×</v>
      </c>
      <c r="T28" s="2" t="str">
        <f t="shared" si="4"/>
        <v>×</v>
      </c>
      <c r="U28" s="2" t="str">
        <f t="shared" si="5"/>
        <v>×</v>
      </c>
    </row>
    <row r="29" spans="1:21" s="2" customFormat="1" ht="15.75" customHeight="1" x14ac:dyDescent="0.15">
      <c r="A29" s="11" t="s">
        <v>26</v>
      </c>
      <c r="B29" s="12">
        <v>0.84158415841584155</v>
      </c>
      <c r="C29" s="13" t="s">
        <v>62</v>
      </c>
      <c r="D29" s="12"/>
      <c r="E29" s="13"/>
      <c r="F29" s="29">
        <v>0</v>
      </c>
      <c r="G29" s="30" t="s">
        <v>77</v>
      </c>
      <c r="H29" s="29">
        <v>0.36676977463543969</v>
      </c>
      <c r="I29" s="30" t="s">
        <v>77</v>
      </c>
      <c r="J29" s="12">
        <v>0.77777777777777779</v>
      </c>
      <c r="K29" s="13" t="s">
        <v>62</v>
      </c>
      <c r="L29" s="12">
        <v>0.85185185185185186</v>
      </c>
      <c r="M29" s="14" t="s">
        <v>62</v>
      </c>
      <c r="N29" s="35">
        <f t="shared" si="0"/>
        <v>2</v>
      </c>
      <c r="Q29" s="2" t="str">
        <f t="shared" si="1"/>
        <v>○</v>
      </c>
      <c r="R29" s="2" t="str">
        <f t="shared" si="2"/>
        <v>×</v>
      </c>
      <c r="S29" s="2" t="str">
        <f t="shared" si="3"/>
        <v>×</v>
      </c>
      <c r="T29" s="2" t="str">
        <f t="shared" si="4"/>
        <v>○</v>
      </c>
      <c r="U29" s="2" t="str">
        <f t="shared" si="5"/>
        <v>○</v>
      </c>
    </row>
    <row r="30" spans="1:21" s="2" customFormat="1" ht="15.75" customHeight="1" x14ac:dyDescent="0.15">
      <c r="A30" s="11" t="s">
        <v>27</v>
      </c>
      <c r="B30" s="12">
        <v>0.78125</v>
      </c>
      <c r="C30" s="13" t="s">
        <v>62</v>
      </c>
      <c r="D30" s="12"/>
      <c r="E30" s="13"/>
      <c r="F30" s="29">
        <v>0.5</v>
      </c>
      <c r="G30" s="30" t="s">
        <v>77</v>
      </c>
      <c r="H30" s="29">
        <v>0.28633405639913234</v>
      </c>
      <c r="I30" s="30" t="s">
        <v>77</v>
      </c>
      <c r="J30" s="12">
        <v>0.76470588235294112</v>
      </c>
      <c r="K30" s="13" t="s">
        <v>62</v>
      </c>
      <c r="L30" s="29">
        <v>0.7578125</v>
      </c>
      <c r="M30" s="30" t="s">
        <v>77</v>
      </c>
      <c r="N30" s="35">
        <f t="shared" si="0"/>
        <v>3</v>
      </c>
      <c r="Q30" s="2" t="str">
        <f t="shared" si="1"/>
        <v>○</v>
      </c>
      <c r="R30" s="2" t="str">
        <f t="shared" si="2"/>
        <v>×</v>
      </c>
      <c r="S30" s="2" t="str">
        <f t="shared" si="3"/>
        <v>×</v>
      </c>
      <c r="T30" s="2" t="str">
        <f t="shared" si="4"/>
        <v>○</v>
      </c>
      <c r="U30" s="2" t="str">
        <f t="shared" si="5"/>
        <v>×</v>
      </c>
    </row>
    <row r="31" spans="1:21" s="2" customFormat="1" ht="15.75" customHeight="1" x14ac:dyDescent="0.15">
      <c r="A31" s="46" t="s">
        <v>28</v>
      </c>
      <c r="B31" s="12">
        <v>0.94820717131474108</v>
      </c>
      <c r="C31" s="13" t="s">
        <v>62</v>
      </c>
      <c r="D31" s="12"/>
      <c r="E31" s="13"/>
      <c r="F31" s="12">
        <v>0.91666666666666663</v>
      </c>
      <c r="G31" s="13" t="s">
        <v>62</v>
      </c>
      <c r="H31" s="12">
        <v>0.81417624521072796</v>
      </c>
      <c r="I31" s="13" t="s">
        <v>62</v>
      </c>
      <c r="J31" s="12">
        <v>0.82550335570469802</v>
      </c>
      <c r="K31" s="13" t="s">
        <v>62</v>
      </c>
      <c r="L31" s="12">
        <v>0.96179775280898872</v>
      </c>
      <c r="M31" s="14" t="s">
        <v>62</v>
      </c>
      <c r="N31" s="35">
        <f t="shared" si="0"/>
        <v>0</v>
      </c>
      <c r="Q31" s="2" t="str">
        <f t="shared" si="1"/>
        <v>○</v>
      </c>
      <c r="R31" s="2" t="str">
        <f t="shared" si="2"/>
        <v>○</v>
      </c>
      <c r="S31" s="2" t="str">
        <f t="shared" si="3"/>
        <v>○</v>
      </c>
      <c r="T31" s="2" t="str">
        <f t="shared" si="4"/>
        <v>○</v>
      </c>
      <c r="U31" s="2" t="str">
        <f t="shared" si="5"/>
        <v>○</v>
      </c>
    </row>
    <row r="32" spans="1:21" s="2" customFormat="1" ht="15.75" customHeight="1" x14ac:dyDescent="0.15">
      <c r="A32" s="11" t="s">
        <v>29</v>
      </c>
      <c r="B32" s="12">
        <v>0.7769784172661871</v>
      </c>
      <c r="C32" s="13" t="s">
        <v>62</v>
      </c>
      <c r="D32" s="12"/>
      <c r="E32" s="13"/>
      <c r="F32" s="29">
        <v>0.35064935064935066</v>
      </c>
      <c r="G32" s="30" t="s">
        <v>77</v>
      </c>
      <c r="H32" s="29">
        <v>0.68689320388349517</v>
      </c>
      <c r="I32" s="30" t="s">
        <v>77</v>
      </c>
      <c r="J32" s="29">
        <v>0.22222222222222221</v>
      </c>
      <c r="K32" s="30" t="s">
        <v>77</v>
      </c>
      <c r="L32" s="12">
        <v>0.8606060606060606</v>
      </c>
      <c r="M32" s="14" t="s">
        <v>62</v>
      </c>
      <c r="N32" s="35">
        <f t="shared" si="0"/>
        <v>3</v>
      </c>
      <c r="Q32" s="2" t="str">
        <f t="shared" si="1"/>
        <v>○</v>
      </c>
      <c r="R32" s="2" t="str">
        <f t="shared" si="2"/>
        <v>×</v>
      </c>
      <c r="S32" s="2" t="str">
        <f t="shared" si="3"/>
        <v>×</v>
      </c>
      <c r="T32" s="2" t="str">
        <f t="shared" si="4"/>
        <v>×</v>
      </c>
      <c r="U32" s="2" t="str">
        <f t="shared" si="5"/>
        <v>○</v>
      </c>
    </row>
    <row r="33" spans="1:21" s="2" customFormat="1" ht="15.75" customHeight="1" x14ac:dyDescent="0.15">
      <c r="A33" s="11" t="s">
        <v>30</v>
      </c>
      <c r="B33" s="12">
        <v>0.81300813008130079</v>
      </c>
      <c r="C33" s="13" t="s">
        <v>62</v>
      </c>
      <c r="D33" s="12"/>
      <c r="E33" s="13"/>
      <c r="F33" s="12">
        <v>0.9</v>
      </c>
      <c r="G33" s="13" t="s">
        <v>62</v>
      </c>
      <c r="H33" s="29">
        <v>0.59128440366972479</v>
      </c>
      <c r="I33" s="30" t="s">
        <v>77</v>
      </c>
      <c r="J33" s="12">
        <v>0.91935483870967738</v>
      </c>
      <c r="K33" s="13" t="s">
        <v>62</v>
      </c>
      <c r="L33" s="12">
        <v>0.90595611285266453</v>
      </c>
      <c r="M33" s="14" t="s">
        <v>62</v>
      </c>
      <c r="N33" s="35">
        <f t="shared" si="0"/>
        <v>1</v>
      </c>
      <c r="Q33" s="2" t="str">
        <f t="shared" si="1"/>
        <v>○</v>
      </c>
      <c r="R33" s="2" t="str">
        <f t="shared" si="2"/>
        <v>○</v>
      </c>
      <c r="S33" s="2" t="str">
        <f t="shared" si="3"/>
        <v>×</v>
      </c>
      <c r="T33" s="2" t="str">
        <f t="shared" si="4"/>
        <v>○</v>
      </c>
      <c r="U33" s="2" t="str">
        <f t="shared" si="5"/>
        <v>○</v>
      </c>
    </row>
    <row r="34" spans="1:21" s="2" customFormat="1" ht="15.75" customHeight="1" x14ac:dyDescent="0.15">
      <c r="A34" s="11" t="s">
        <v>31</v>
      </c>
      <c r="B34" s="15"/>
      <c r="C34" s="16"/>
      <c r="D34" s="12"/>
      <c r="E34" s="13"/>
      <c r="F34" s="15"/>
      <c r="G34" s="16"/>
      <c r="H34" s="44">
        <v>0.75724637681159424</v>
      </c>
      <c r="I34" s="45" t="s">
        <v>62</v>
      </c>
      <c r="J34" s="29">
        <v>0.6523605150214592</v>
      </c>
      <c r="K34" s="30" t="s">
        <v>77</v>
      </c>
      <c r="L34" s="12">
        <v>0.84941675503711556</v>
      </c>
      <c r="M34" s="14" t="s">
        <v>62</v>
      </c>
      <c r="N34" s="35">
        <f t="shared" si="0"/>
        <v>1</v>
      </c>
      <c r="Q34" s="2" t="str">
        <f t="shared" si="1"/>
        <v>×</v>
      </c>
      <c r="R34" s="2" t="str">
        <f t="shared" si="2"/>
        <v>×</v>
      </c>
      <c r="S34" s="2" t="str">
        <f t="shared" si="3"/>
        <v>○</v>
      </c>
      <c r="T34" s="2" t="str">
        <f t="shared" si="4"/>
        <v>×</v>
      </c>
      <c r="U34" s="2" t="str">
        <f t="shared" si="5"/>
        <v>○</v>
      </c>
    </row>
    <row r="35" spans="1:21" s="2" customFormat="1" ht="15.75" customHeight="1" x14ac:dyDescent="0.15">
      <c r="A35" s="11" t="s">
        <v>32</v>
      </c>
      <c r="B35" s="12">
        <v>0.73758865248226946</v>
      </c>
      <c r="C35" s="13" t="s">
        <v>62</v>
      </c>
      <c r="D35" s="12"/>
      <c r="E35" s="13"/>
      <c r="F35" s="44">
        <v>0.76470588235294112</v>
      </c>
      <c r="G35" s="45" t="s">
        <v>62</v>
      </c>
      <c r="H35" s="29">
        <v>0.63993453355155483</v>
      </c>
      <c r="I35" s="30" t="s">
        <v>77</v>
      </c>
      <c r="J35" s="29">
        <v>0.61904761904761907</v>
      </c>
      <c r="K35" s="30" t="s">
        <v>77</v>
      </c>
      <c r="L35" s="12">
        <v>0.82098765432098764</v>
      </c>
      <c r="M35" s="14" t="s">
        <v>62</v>
      </c>
      <c r="N35" s="35">
        <f t="shared" si="0"/>
        <v>2</v>
      </c>
      <c r="Q35" s="2" t="str">
        <f t="shared" si="1"/>
        <v>○</v>
      </c>
      <c r="R35" s="2" t="str">
        <f t="shared" si="2"/>
        <v>○</v>
      </c>
      <c r="S35" s="2" t="str">
        <f t="shared" si="3"/>
        <v>×</v>
      </c>
      <c r="T35" s="2" t="str">
        <f t="shared" si="4"/>
        <v>×</v>
      </c>
      <c r="U35" s="2" t="str">
        <f t="shared" si="5"/>
        <v>○</v>
      </c>
    </row>
    <row r="36" spans="1:21" s="2" customFormat="1" ht="15.75" customHeight="1" x14ac:dyDescent="0.15">
      <c r="A36" s="11" t="s">
        <v>33</v>
      </c>
      <c r="B36" s="12">
        <v>0.9144144144144144</v>
      </c>
      <c r="C36" s="13" t="s">
        <v>62</v>
      </c>
      <c r="D36" s="12"/>
      <c r="E36" s="13"/>
      <c r="F36" s="12">
        <v>0.9</v>
      </c>
      <c r="G36" s="13" t="s">
        <v>62</v>
      </c>
      <c r="H36" s="29">
        <v>0.61672095548317052</v>
      </c>
      <c r="I36" s="30" t="s">
        <v>77</v>
      </c>
      <c r="J36" s="12">
        <v>0.7407407407407407</v>
      </c>
      <c r="K36" s="13" t="s">
        <v>62</v>
      </c>
      <c r="L36" s="12">
        <v>0.87301587301587302</v>
      </c>
      <c r="M36" s="14" t="s">
        <v>62</v>
      </c>
      <c r="N36" s="35">
        <f t="shared" si="0"/>
        <v>1</v>
      </c>
      <c r="Q36" s="2" t="str">
        <f t="shared" si="1"/>
        <v>○</v>
      </c>
      <c r="R36" s="2" t="str">
        <f t="shared" si="2"/>
        <v>○</v>
      </c>
      <c r="S36" s="2" t="str">
        <f t="shared" si="3"/>
        <v>×</v>
      </c>
      <c r="T36" s="2" t="str">
        <f t="shared" si="4"/>
        <v>○</v>
      </c>
      <c r="U36" s="2" t="str">
        <f t="shared" si="5"/>
        <v>○</v>
      </c>
    </row>
    <row r="37" spans="1:21" s="2" customFormat="1" ht="15.75" customHeight="1" x14ac:dyDescent="0.15">
      <c r="A37" s="11" t="s">
        <v>34</v>
      </c>
      <c r="B37" s="12">
        <v>0.87313432835820892</v>
      </c>
      <c r="C37" s="13" t="s">
        <v>62</v>
      </c>
      <c r="D37" s="12"/>
      <c r="E37" s="13"/>
      <c r="F37" s="12">
        <v>0.86363636363636365</v>
      </c>
      <c r="G37" s="13" t="s">
        <v>62</v>
      </c>
      <c r="H37" s="29">
        <v>0.52459954233409611</v>
      </c>
      <c r="I37" s="30" t="s">
        <v>77</v>
      </c>
      <c r="J37" s="12">
        <v>0.90909090909090906</v>
      </c>
      <c r="K37" s="13" t="s">
        <v>62</v>
      </c>
      <c r="L37" s="12">
        <v>0.96618357487922701</v>
      </c>
      <c r="M37" s="14" t="s">
        <v>62</v>
      </c>
      <c r="N37" s="35">
        <f t="shared" si="0"/>
        <v>1</v>
      </c>
      <c r="Q37" s="2" t="str">
        <f t="shared" si="1"/>
        <v>○</v>
      </c>
      <c r="R37" s="2" t="str">
        <f t="shared" si="2"/>
        <v>○</v>
      </c>
      <c r="S37" s="2" t="str">
        <f t="shared" si="3"/>
        <v>×</v>
      </c>
      <c r="T37" s="2" t="str">
        <f t="shared" si="4"/>
        <v>○</v>
      </c>
      <c r="U37" s="2" t="str">
        <f t="shared" si="5"/>
        <v>○</v>
      </c>
    </row>
    <row r="38" spans="1:21" s="2" customFormat="1" ht="15.75" customHeight="1" x14ac:dyDescent="0.15">
      <c r="A38" s="46" t="s">
        <v>35</v>
      </c>
      <c r="B38" s="12">
        <v>0.90909090909090906</v>
      </c>
      <c r="C38" s="13" t="s">
        <v>62</v>
      </c>
      <c r="D38" s="12"/>
      <c r="E38" s="13"/>
      <c r="F38" s="12">
        <v>1</v>
      </c>
      <c r="G38" s="13" t="s">
        <v>62</v>
      </c>
      <c r="H38" s="12">
        <v>0.86363636363636365</v>
      </c>
      <c r="I38" s="13" t="s">
        <v>62</v>
      </c>
      <c r="J38" s="12">
        <v>0.76923076923076927</v>
      </c>
      <c r="K38" s="13" t="s">
        <v>62</v>
      </c>
      <c r="L38" s="12">
        <v>0.91394658753709201</v>
      </c>
      <c r="M38" s="14" t="s">
        <v>62</v>
      </c>
      <c r="N38" s="35">
        <f t="shared" si="0"/>
        <v>0</v>
      </c>
      <c r="Q38" s="2" t="str">
        <f t="shared" si="1"/>
        <v>○</v>
      </c>
      <c r="R38" s="2" t="str">
        <f t="shared" si="2"/>
        <v>○</v>
      </c>
      <c r="S38" s="2" t="str">
        <f t="shared" si="3"/>
        <v>○</v>
      </c>
      <c r="T38" s="2" t="str">
        <f t="shared" si="4"/>
        <v>○</v>
      </c>
      <c r="U38" s="2" t="str">
        <f t="shared" si="5"/>
        <v>○</v>
      </c>
    </row>
    <row r="39" spans="1:21" s="2" customFormat="1" ht="15.75" customHeight="1" x14ac:dyDescent="0.15">
      <c r="A39" s="11" t="s">
        <v>36</v>
      </c>
      <c r="B39" s="12">
        <v>0.85581395348837208</v>
      </c>
      <c r="C39" s="13" t="s">
        <v>62</v>
      </c>
      <c r="D39" s="12"/>
      <c r="E39" s="13"/>
      <c r="F39" s="30" t="s">
        <v>63</v>
      </c>
      <c r="G39" s="30" t="s">
        <v>80</v>
      </c>
      <c r="H39" s="29">
        <v>0.4391891891891892</v>
      </c>
      <c r="I39" s="30" t="s">
        <v>77</v>
      </c>
      <c r="J39" s="12">
        <v>0.82352941176470584</v>
      </c>
      <c r="K39" s="13" t="s">
        <v>62</v>
      </c>
      <c r="L39" s="12">
        <v>0.89880952380952384</v>
      </c>
      <c r="M39" s="14" t="s">
        <v>62</v>
      </c>
      <c r="N39" s="35">
        <f t="shared" si="0"/>
        <v>2</v>
      </c>
      <c r="Q39" s="2" t="str">
        <f t="shared" si="1"/>
        <v>○</v>
      </c>
      <c r="R39" s="2" t="str">
        <f t="shared" si="2"/>
        <v>○</v>
      </c>
      <c r="S39" s="2" t="str">
        <f t="shared" si="3"/>
        <v>×</v>
      </c>
      <c r="T39" s="2" t="str">
        <f t="shared" si="4"/>
        <v>○</v>
      </c>
      <c r="U39" s="2" t="str">
        <f t="shared" si="5"/>
        <v>○</v>
      </c>
    </row>
    <row r="40" spans="1:21" s="2" customFormat="1" ht="15.75" customHeight="1" x14ac:dyDescent="0.15">
      <c r="A40" s="46" t="s">
        <v>37</v>
      </c>
      <c r="B40" s="12">
        <v>0.95081967213114749</v>
      </c>
      <c r="C40" s="13" t="s">
        <v>62</v>
      </c>
      <c r="D40" s="12"/>
      <c r="E40" s="13"/>
      <c r="F40" s="12">
        <v>1</v>
      </c>
      <c r="G40" s="13" t="s">
        <v>62</v>
      </c>
      <c r="H40" s="12">
        <v>0.91129032258064513</v>
      </c>
      <c r="I40" s="13" t="s">
        <v>62</v>
      </c>
      <c r="J40" s="12">
        <v>0.94117647058823528</v>
      </c>
      <c r="K40" s="13" t="s">
        <v>62</v>
      </c>
      <c r="L40" s="12">
        <v>0.93495934959349591</v>
      </c>
      <c r="M40" s="14" t="s">
        <v>62</v>
      </c>
      <c r="N40" s="35">
        <f t="shared" si="0"/>
        <v>0</v>
      </c>
      <c r="Q40" s="2" t="str">
        <f t="shared" si="1"/>
        <v>○</v>
      </c>
      <c r="R40" s="2" t="str">
        <f t="shared" si="2"/>
        <v>○</v>
      </c>
      <c r="S40" s="2" t="str">
        <f t="shared" si="3"/>
        <v>○</v>
      </c>
      <c r="T40" s="2" t="str">
        <f t="shared" si="4"/>
        <v>○</v>
      </c>
      <c r="U40" s="2" t="str">
        <f t="shared" si="5"/>
        <v>○</v>
      </c>
    </row>
    <row r="41" spans="1:21" s="2" customFormat="1" ht="15.75" customHeight="1" x14ac:dyDescent="0.15">
      <c r="A41" s="11" t="s">
        <v>38</v>
      </c>
      <c r="B41" s="12">
        <v>0.93333333333333335</v>
      </c>
      <c r="C41" s="13" t="s">
        <v>62</v>
      </c>
      <c r="D41" s="12"/>
      <c r="E41" s="13"/>
      <c r="F41" s="44">
        <v>0.75</v>
      </c>
      <c r="G41" s="45" t="s">
        <v>62</v>
      </c>
      <c r="H41" s="29">
        <v>0.36675126903553301</v>
      </c>
      <c r="I41" s="30" t="s">
        <v>77</v>
      </c>
      <c r="J41" s="29">
        <v>0.4</v>
      </c>
      <c r="K41" s="30" t="s">
        <v>77</v>
      </c>
      <c r="L41" s="29">
        <v>0.5280898876404494</v>
      </c>
      <c r="M41" s="30" t="s">
        <v>77</v>
      </c>
      <c r="N41" s="35">
        <f t="shared" si="0"/>
        <v>3</v>
      </c>
      <c r="Q41" s="2" t="str">
        <f t="shared" si="1"/>
        <v>○</v>
      </c>
      <c r="R41" s="2" t="str">
        <f t="shared" si="2"/>
        <v>○</v>
      </c>
      <c r="S41" s="2" t="str">
        <f t="shared" si="3"/>
        <v>×</v>
      </c>
      <c r="T41" s="2" t="str">
        <f t="shared" si="4"/>
        <v>×</v>
      </c>
      <c r="U41" s="2" t="str">
        <f t="shared" si="5"/>
        <v>×</v>
      </c>
    </row>
    <row r="42" spans="1:21" s="2" customFormat="1" ht="15.75" customHeight="1" x14ac:dyDescent="0.15">
      <c r="A42" s="11" t="s">
        <v>39</v>
      </c>
      <c r="B42" s="12">
        <v>0.89610389610389607</v>
      </c>
      <c r="C42" s="13" t="s">
        <v>62</v>
      </c>
      <c r="D42" s="12"/>
      <c r="E42" s="13"/>
      <c r="F42" s="44">
        <v>0.73809523809523814</v>
      </c>
      <c r="G42" s="45" t="s">
        <v>62</v>
      </c>
      <c r="H42" s="29">
        <v>0.66666666666666663</v>
      </c>
      <c r="I42" s="30" t="s">
        <v>77</v>
      </c>
      <c r="J42" s="12">
        <v>0.875</v>
      </c>
      <c r="K42" s="13" t="s">
        <v>62</v>
      </c>
      <c r="L42" s="29">
        <v>0.72</v>
      </c>
      <c r="M42" s="30" t="s">
        <v>77</v>
      </c>
      <c r="N42" s="35">
        <f t="shared" si="0"/>
        <v>2</v>
      </c>
      <c r="Q42" s="2" t="str">
        <f t="shared" si="1"/>
        <v>○</v>
      </c>
      <c r="R42" s="2" t="str">
        <f t="shared" si="2"/>
        <v>○</v>
      </c>
      <c r="S42" s="2" t="str">
        <f t="shared" si="3"/>
        <v>×</v>
      </c>
      <c r="T42" s="2" t="str">
        <f t="shared" si="4"/>
        <v>○</v>
      </c>
      <c r="U42" s="2" t="str">
        <f t="shared" si="5"/>
        <v>×</v>
      </c>
    </row>
    <row r="43" spans="1:21" s="2" customFormat="1" ht="15.75" customHeight="1" x14ac:dyDescent="0.15">
      <c r="A43" s="46" t="s">
        <v>40</v>
      </c>
      <c r="B43" s="12">
        <v>0.87755102040816324</v>
      </c>
      <c r="C43" s="13" t="s">
        <v>62</v>
      </c>
      <c r="D43" s="12"/>
      <c r="E43" s="13"/>
      <c r="F43" s="12">
        <v>1</v>
      </c>
      <c r="G43" s="13" t="s">
        <v>62</v>
      </c>
      <c r="H43" s="44">
        <v>0.76923076923076927</v>
      </c>
      <c r="I43" s="45" t="s">
        <v>62</v>
      </c>
      <c r="J43" s="12">
        <v>0.875</v>
      </c>
      <c r="K43" s="13" t="s">
        <v>62</v>
      </c>
      <c r="L43" s="12">
        <v>0.91578947368421049</v>
      </c>
      <c r="M43" s="14" t="s">
        <v>62</v>
      </c>
      <c r="N43" s="35">
        <f t="shared" si="0"/>
        <v>0</v>
      </c>
      <c r="Q43" s="2" t="str">
        <f t="shared" si="1"/>
        <v>○</v>
      </c>
      <c r="R43" s="2" t="str">
        <f t="shared" si="2"/>
        <v>○</v>
      </c>
      <c r="S43" s="2" t="str">
        <f t="shared" si="3"/>
        <v>○</v>
      </c>
      <c r="T43" s="2" t="str">
        <f t="shared" si="4"/>
        <v>○</v>
      </c>
      <c r="U43" s="2" t="str">
        <f t="shared" si="5"/>
        <v>○</v>
      </c>
    </row>
    <row r="44" spans="1:21" s="2" customFormat="1" ht="15.75" customHeight="1" x14ac:dyDescent="0.15">
      <c r="A44" s="11" t="s">
        <v>41</v>
      </c>
      <c r="B44" s="12">
        <v>0.83870967741935487</v>
      </c>
      <c r="C44" s="13" t="s">
        <v>62</v>
      </c>
      <c r="D44" s="12"/>
      <c r="E44" s="13"/>
      <c r="F44" s="12">
        <v>0.91304347826086951</v>
      </c>
      <c r="G44" s="13" t="s">
        <v>62</v>
      </c>
      <c r="H44" s="44">
        <v>0.7857142857142857</v>
      </c>
      <c r="I44" s="45" t="s">
        <v>62</v>
      </c>
      <c r="J44" s="12">
        <v>0.94444444444444442</v>
      </c>
      <c r="K44" s="13" t="s">
        <v>62</v>
      </c>
      <c r="L44" s="29">
        <v>0.79020979020979021</v>
      </c>
      <c r="M44" s="30" t="s">
        <v>77</v>
      </c>
      <c r="N44" s="35">
        <f t="shared" si="0"/>
        <v>1</v>
      </c>
      <c r="Q44" s="2" t="str">
        <f t="shared" si="1"/>
        <v>○</v>
      </c>
      <c r="R44" s="2" t="str">
        <f t="shared" si="2"/>
        <v>○</v>
      </c>
      <c r="S44" s="2" t="str">
        <f t="shared" si="3"/>
        <v>○</v>
      </c>
      <c r="T44" s="2" t="str">
        <f t="shared" si="4"/>
        <v>○</v>
      </c>
      <c r="U44" s="2" t="str">
        <f t="shared" si="5"/>
        <v>×</v>
      </c>
    </row>
    <row r="45" spans="1:21" s="2" customFormat="1" ht="15.75" customHeight="1" x14ac:dyDescent="0.15">
      <c r="A45" s="11" t="s">
        <v>42</v>
      </c>
      <c r="B45" s="12">
        <v>0.93103448275862066</v>
      </c>
      <c r="C45" s="13" t="s">
        <v>62</v>
      </c>
      <c r="D45" s="12"/>
      <c r="E45" s="13"/>
      <c r="F45" s="12">
        <v>1</v>
      </c>
      <c r="G45" s="13" t="s">
        <v>62</v>
      </c>
      <c r="H45" s="29">
        <v>0.57487437185929646</v>
      </c>
      <c r="I45" s="30" t="s">
        <v>77</v>
      </c>
      <c r="J45" s="29">
        <v>0.68965517241379315</v>
      </c>
      <c r="K45" s="30" t="s">
        <v>77</v>
      </c>
      <c r="L45" s="12">
        <v>0.80373831775700932</v>
      </c>
      <c r="M45" s="14" t="s">
        <v>62</v>
      </c>
      <c r="N45" s="35">
        <f t="shared" si="0"/>
        <v>2</v>
      </c>
      <c r="Q45" s="2" t="str">
        <f t="shared" si="1"/>
        <v>○</v>
      </c>
      <c r="R45" s="2" t="str">
        <f t="shared" si="2"/>
        <v>○</v>
      </c>
      <c r="S45" s="2" t="str">
        <f t="shared" si="3"/>
        <v>×</v>
      </c>
      <c r="T45" s="2" t="str">
        <f t="shared" si="4"/>
        <v>×</v>
      </c>
      <c r="U45" s="2" t="str">
        <f t="shared" si="5"/>
        <v>○</v>
      </c>
    </row>
    <row r="46" spans="1:21" s="2" customFormat="1" ht="15.75" customHeight="1" x14ac:dyDescent="0.15">
      <c r="A46" s="11" t="s">
        <v>43</v>
      </c>
      <c r="B46" s="12">
        <v>0.93984962406015038</v>
      </c>
      <c r="C46" s="13" t="s">
        <v>62</v>
      </c>
      <c r="D46" s="12"/>
      <c r="E46" s="13"/>
      <c r="F46" s="12">
        <v>0.95652173913043481</v>
      </c>
      <c r="G46" s="13" t="s">
        <v>62</v>
      </c>
      <c r="H46" s="12">
        <v>0.85106382978723405</v>
      </c>
      <c r="I46" s="13" t="s">
        <v>62</v>
      </c>
      <c r="J46" s="29">
        <v>0.4</v>
      </c>
      <c r="K46" s="30" t="s">
        <v>77</v>
      </c>
      <c r="L46" s="12">
        <v>0.89655172413793105</v>
      </c>
      <c r="M46" s="14" t="s">
        <v>62</v>
      </c>
      <c r="N46" s="35">
        <f t="shared" si="0"/>
        <v>1</v>
      </c>
      <c r="Q46" s="2" t="str">
        <f t="shared" si="1"/>
        <v>○</v>
      </c>
      <c r="R46" s="2" t="str">
        <f t="shared" si="2"/>
        <v>○</v>
      </c>
      <c r="S46" s="2" t="str">
        <f t="shared" si="3"/>
        <v>○</v>
      </c>
      <c r="T46" s="2" t="str">
        <f t="shared" si="4"/>
        <v>×</v>
      </c>
      <c r="U46" s="2" t="str">
        <f t="shared" si="5"/>
        <v>○</v>
      </c>
    </row>
    <row r="47" spans="1:21" s="2" customFormat="1" ht="15.75" customHeight="1" x14ac:dyDescent="0.15">
      <c r="A47" s="11" t="s">
        <v>44</v>
      </c>
      <c r="B47" s="12">
        <v>0.90082644628099173</v>
      </c>
      <c r="C47" s="13" t="s">
        <v>62</v>
      </c>
      <c r="D47" s="12"/>
      <c r="E47" s="13"/>
      <c r="F47" s="12">
        <v>0.9</v>
      </c>
      <c r="G47" s="13" t="s">
        <v>62</v>
      </c>
      <c r="H47" s="29">
        <v>0.61015981735159819</v>
      </c>
      <c r="I47" s="30" t="s">
        <v>77</v>
      </c>
      <c r="J47" s="12">
        <v>0.7589285714285714</v>
      </c>
      <c r="K47" s="13" t="s">
        <v>62</v>
      </c>
      <c r="L47" s="12">
        <v>0.89473684210526316</v>
      </c>
      <c r="M47" s="14" t="s">
        <v>62</v>
      </c>
      <c r="N47" s="35">
        <f t="shared" si="0"/>
        <v>1</v>
      </c>
      <c r="Q47" s="2" t="str">
        <f t="shared" si="1"/>
        <v>○</v>
      </c>
      <c r="R47" s="2" t="str">
        <f t="shared" si="2"/>
        <v>○</v>
      </c>
      <c r="S47" s="2" t="str">
        <f t="shared" si="3"/>
        <v>×</v>
      </c>
      <c r="T47" s="2" t="str">
        <f t="shared" si="4"/>
        <v>○</v>
      </c>
      <c r="U47" s="2" t="str">
        <f t="shared" si="5"/>
        <v>○</v>
      </c>
    </row>
    <row r="48" spans="1:21" s="2" customFormat="1" ht="15.75" customHeight="1" x14ac:dyDescent="0.15">
      <c r="A48" s="11" t="s">
        <v>45</v>
      </c>
      <c r="B48" s="12">
        <v>0.76</v>
      </c>
      <c r="C48" s="13" t="s">
        <v>62</v>
      </c>
      <c r="D48" s="12"/>
      <c r="E48" s="13"/>
      <c r="F48" s="15"/>
      <c r="G48" s="16"/>
      <c r="H48" s="29">
        <v>0.47699386503067487</v>
      </c>
      <c r="I48" s="30" t="s">
        <v>77</v>
      </c>
      <c r="J48" s="12">
        <v>0.875</v>
      </c>
      <c r="K48" s="13" t="s">
        <v>62</v>
      </c>
      <c r="L48" s="29">
        <v>0.71818181818181814</v>
      </c>
      <c r="M48" s="30" t="s">
        <v>77</v>
      </c>
      <c r="N48" s="35">
        <f t="shared" si="0"/>
        <v>2</v>
      </c>
      <c r="Q48" s="2" t="str">
        <f t="shared" si="1"/>
        <v>○</v>
      </c>
      <c r="R48" s="2" t="str">
        <f t="shared" si="2"/>
        <v>×</v>
      </c>
      <c r="S48" s="2" t="str">
        <f t="shared" si="3"/>
        <v>×</v>
      </c>
      <c r="T48" s="2" t="str">
        <f t="shared" si="4"/>
        <v>○</v>
      </c>
      <c r="U48" s="2" t="str">
        <f t="shared" si="5"/>
        <v>×</v>
      </c>
    </row>
    <row r="49" spans="1:21" s="2" customFormat="1" ht="15.75" customHeight="1" x14ac:dyDescent="0.15">
      <c r="A49" s="46" t="s">
        <v>46</v>
      </c>
      <c r="B49" s="12">
        <v>0.8</v>
      </c>
      <c r="C49" s="13" t="s">
        <v>62</v>
      </c>
      <c r="D49" s="12"/>
      <c r="E49" s="13"/>
      <c r="F49" s="12">
        <v>0.91666666666666663</v>
      </c>
      <c r="G49" s="13" t="s">
        <v>62</v>
      </c>
      <c r="H49" s="44">
        <v>0.75789473684210529</v>
      </c>
      <c r="I49" s="45" t="s">
        <v>62</v>
      </c>
      <c r="J49" s="12">
        <v>0.70588235294117652</v>
      </c>
      <c r="K49" s="13" t="s">
        <v>62</v>
      </c>
      <c r="L49" s="12">
        <v>0.87050359712230219</v>
      </c>
      <c r="M49" s="14" t="s">
        <v>62</v>
      </c>
      <c r="N49" s="35">
        <f t="shared" si="0"/>
        <v>0</v>
      </c>
      <c r="Q49" s="2" t="str">
        <f t="shared" si="1"/>
        <v>○</v>
      </c>
      <c r="R49" s="2" t="str">
        <f t="shared" si="2"/>
        <v>○</v>
      </c>
      <c r="S49" s="2" t="str">
        <f t="shared" si="3"/>
        <v>○</v>
      </c>
      <c r="T49" s="2" t="str">
        <f t="shared" si="4"/>
        <v>○</v>
      </c>
      <c r="U49" s="2" t="str">
        <f t="shared" si="5"/>
        <v>○</v>
      </c>
    </row>
    <row r="50" spans="1:21" s="2" customFormat="1" ht="15.75" customHeight="1" x14ac:dyDescent="0.15">
      <c r="A50" s="11" t="s">
        <v>47</v>
      </c>
      <c r="B50" s="12">
        <v>0.72121212121212119</v>
      </c>
      <c r="C50" s="13" t="s">
        <v>62</v>
      </c>
      <c r="D50" s="12"/>
      <c r="E50" s="13"/>
      <c r="F50" s="29">
        <v>0.64150943396226412</v>
      </c>
      <c r="G50" s="30" t="s">
        <v>77</v>
      </c>
      <c r="H50" s="29">
        <v>0.52017937219730936</v>
      </c>
      <c r="I50" s="30" t="s">
        <v>77</v>
      </c>
      <c r="J50" s="29">
        <v>0.65789473684210531</v>
      </c>
      <c r="K50" s="30" t="s">
        <v>77</v>
      </c>
      <c r="L50" s="29">
        <v>0.71345029239766078</v>
      </c>
      <c r="M50" s="30" t="s">
        <v>77</v>
      </c>
      <c r="N50" s="40">
        <f t="shared" si="0"/>
        <v>4</v>
      </c>
      <c r="Q50" s="2" t="str">
        <f t="shared" si="1"/>
        <v>○</v>
      </c>
      <c r="R50" s="2" t="str">
        <f t="shared" si="2"/>
        <v>×</v>
      </c>
      <c r="S50" s="2" t="str">
        <f t="shared" si="3"/>
        <v>×</v>
      </c>
      <c r="T50" s="2" t="str">
        <f t="shared" si="4"/>
        <v>×</v>
      </c>
      <c r="U50" s="2" t="str">
        <f t="shared" si="5"/>
        <v>×</v>
      </c>
    </row>
    <row r="51" spans="1:21" s="2" customFormat="1" ht="15.75" customHeight="1" x14ac:dyDescent="0.15">
      <c r="A51" s="11" t="s">
        <v>48</v>
      </c>
      <c r="B51" s="12">
        <v>0.85148514851485146</v>
      </c>
      <c r="C51" s="13" t="s">
        <v>62</v>
      </c>
      <c r="D51" s="12"/>
      <c r="E51" s="13"/>
      <c r="F51" s="12">
        <v>0.81578947368421051</v>
      </c>
      <c r="G51" s="13" t="s">
        <v>62</v>
      </c>
      <c r="H51" s="29">
        <v>0.63089887640449438</v>
      </c>
      <c r="I51" s="30" t="s">
        <v>77</v>
      </c>
      <c r="J51" s="12">
        <v>0.88311688311688308</v>
      </c>
      <c r="K51" s="13" t="s">
        <v>62</v>
      </c>
      <c r="L51" s="12">
        <v>0.94772344013490728</v>
      </c>
      <c r="M51" s="14" t="s">
        <v>62</v>
      </c>
      <c r="N51" s="35">
        <f t="shared" si="0"/>
        <v>1</v>
      </c>
      <c r="Q51" s="2" t="str">
        <f t="shared" si="1"/>
        <v>○</v>
      </c>
      <c r="R51" s="2" t="str">
        <f t="shared" si="2"/>
        <v>○</v>
      </c>
      <c r="S51" s="2" t="str">
        <f t="shared" si="3"/>
        <v>×</v>
      </c>
      <c r="T51" s="2" t="str">
        <f t="shared" si="4"/>
        <v>○</v>
      </c>
      <c r="U51" s="2" t="str">
        <f t="shared" si="5"/>
        <v>○</v>
      </c>
    </row>
    <row r="52" spans="1:21" s="2" customFormat="1" ht="15.75" customHeight="1" x14ac:dyDescent="0.15">
      <c r="A52" s="11" t="s">
        <v>49</v>
      </c>
      <c r="B52" s="12">
        <v>0.75</v>
      </c>
      <c r="C52" s="13" t="s">
        <v>62</v>
      </c>
      <c r="D52" s="12"/>
      <c r="E52" s="13"/>
      <c r="F52" s="29">
        <v>0.54545454545454541</v>
      </c>
      <c r="G52" s="30" t="s">
        <v>77</v>
      </c>
      <c r="H52" s="29">
        <v>0.61639344262295082</v>
      </c>
      <c r="I52" s="30" t="s">
        <v>77</v>
      </c>
      <c r="J52" s="12">
        <v>0.75</v>
      </c>
      <c r="K52" s="13" t="s">
        <v>62</v>
      </c>
      <c r="L52" s="29">
        <v>0.75510204081632648</v>
      </c>
      <c r="M52" s="30" t="s">
        <v>77</v>
      </c>
      <c r="N52" s="35">
        <f t="shared" si="0"/>
        <v>3</v>
      </c>
      <c r="Q52" s="2" t="str">
        <f t="shared" si="1"/>
        <v>○</v>
      </c>
      <c r="R52" s="2" t="str">
        <f t="shared" si="2"/>
        <v>×</v>
      </c>
      <c r="S52" s="2" t="str">
        <f t="shared" si="3"/>
        <v>×</v>
      </c>
      <c r="T52" s="2" t="str">
        <f t="shared" si="4"/>
        <v>○</v>
      </c>
      <c r="U52" s="2" t="str">
        <f t="shared" si="5"/>
        <v>×</v>
      </c>
    </row>
    <row r="53" spans="1:21" s="2" customFormat="1" ht="15.75" customHeight="1" x14ac:dyDescent="0.15">
      <c r="A53" s="11" t="s">
        <v>50</v>
      </c>
      <c r="B53" s="12">
        <v>0.8125</v>
      </c>
      <c r="C53" s="13" t="s">
        <v>62</v>
      </c>
      <c r="D53" s="12"/>
      <c r="E53" s="13"/>
      <c r="F53" s="15"/>
      <c r="G53" s="16"/>
      <c r="H53" s="44">
        <v>0.74336283185840712</v>
      </c>
      <c r="I53" s="45" t="s">
        <v>62</v>
      </c>
      <c r="J53" s="12">
        <v>0.75</v>
      </c>
      <c r="K53" s="13" t="s">
        <v>62</v>
      </c>
      <c r="L53" s="29">
        <v>0.76923076923076927</v>
      </c>
      <c r="M53" s="30" t="s">
        <v>77</v>
      </c>
      <c r="N53" s="35">
        <f t="shared" si="0"/>
        <v>1</v>
      </c>
      <c r="Q53" s="2" t="str">
        <f t="shared" si="1"/>
        <v>○</v>
      </c>
      <c r="R53" s="2" t="str">
        <f t="shared" si="2"/>
        <v>×</v>
      </c>
      <c r="S53" s="2" t="str">
        <f t="shared" si="3"/>
        <v>○</v>
      </c>
      <c r="T53" s="2" t="str">
        <f t="shared" si="4"/>
        <v>○</v>
      </c>
      <c r="U53" s="2" t="str">
        <f t="shared" si="5"/>
        <v>×</v>
      </c>
    </row>
    <row r="54" spans="1:21" s="2" customFormat="1" ht="15.75" customHeight="1" x14ac:dyDescent="0.15">
      <c r="A54" s="11" t="s">
        <v>51</v>
      </c>
      <c r="B54" s="12">
        <v>1</v>
      </c>
      <c r="C54" s="13" t="s">
        <v>62</v>
      </c>
      <c r="D54" s="12"/>
      <c r="E54" s="13"/>
      <c r="F54" s="12">
        <v>0.8</v>
      </c>
      <c r="G54" s="13" t="s">
        <v>62</v>
      </c>
      <c r="H54" s="12">
        <v>0.93333333333333335</v>
      </c>
      <c r="I54" s="13" t="s">
        <v>62</v>
      </c>
      <c r="J54" s="29">
        <v>0.66666666666666663</v>
      </c>
      <c r="K54" s="30" t="s">
        <v>77</v>
      </c>
      <c r="L54" s="29">
        <v>0.5</v>
      </c>
      <c r="M54" s="30" t="s">
        <v>77</v>
      </c>
      <c r="N54" s="35">
        <f t="shared" si="0"/>
        <v>2</v>
      </c>
      <c r="Q54" s="2" t="str">
        <f t="shared" si="1"/>
        <v>○</v>
      </c>
      <c r="R54" s="2" t="str">
        <f t="shared" si="2"/>
        <v>○</v>
      </c>
      <c r="S54" s="2" t="str">
        <f t="shared" si="3"/>
        <v>○</v>
      </c>
      <c r="T54" s="2" t="str">
        <f t="shared" si="4"/>
        <v>×</v>
      </c>
      <c r="U54" s="2" t="str">
        <f t="shared" si="5"/>
        <v>×</v>
      </c>
    </row>
    <row r="55" spans="1:21" s="2" customFormat="1" ht="15.75" customHeight="1" x14ac:dyDescent="0.15">
      <c r="A55" s="11" t="s">
        <v>52</v>
      </c>
      <c r="B55" s="12">
        <v>0.8666666666666667</v>
      </c>
      <c r="C55" s="13" t="s">
        <v>62</v>
      </c>
      <c r="D55" s="12"/>
      <c r="E55" s="13"/>
      <c r="F55" s="29">
        <v>0.66666666666666663</v>
      </c>
      <c r="G55" s="30" t="s">
        <v>77</v>
      </c>
      <c r="H55" s="29">
        <v>0.19587628865979381</v>
      </c>
      <c r="I55" s="30" t="s">
        <v>77</v>
      </c>
      <c r="J55" s="30" t="s">
        <v>63</v>
      </c>
      <c r="K55" s="30" t="s">
        <v>80</v>
      </c>
      <c r="L55" s="29">
        <v>0.5</v>
      </c>
      <c r="M55" s="30" t="s">
        <v>77</v>
      </c>
      <c r="N55" s="40">
        <f t="shared" si="0"/>
        <v>4</v>
      </c>
      <c r="Q55" s="2" t="str">
        <f t="shared" si="1"/>
        <v>○</v>
      </c>
      <c r="R55" s="2" t="str">
        <f t="shared" si="2"/>
        <v>×</v>
      </c>
      <c r="S55" s="2" t="str">
        <f t="shared" si="3"/>
        <v>×</v>
      </c>
      <c r="T55" s="2" t="str">
        <f t="shared" si="4"/>
        <v>○</v>
      </c>
      <c r="U55" s="2" t="str">
        <f t="shared" si="5"/>
        <v>×</v>
      </c>
    </row>
    <row r="56" spans="1:21" s="2" customFormat="1" ht="15.75" customHeight="1" x14ac:dyDescent="0.15">
      <c r="A56" s="11" t="s">
        <v>53</v>
      </c>
      <c r="B56" s="29">
        <v>0.5</v>
      </c>
      <c r="C56" s="30" t="s">
        <v>77</v>
      </c>
      <c r="D56" s="12">
        <v>0.7142857142857143</v>
      </c>
      <c r="E56" s="13" t="s">
        <v>77</v>
      </c>
      <c r="F56" s="15"/>
      <c r="G56" s="16"/>
      <c r="H56" s="29">
        <v>0.34545454545454546</v>
      </c>
      <c r="I56" s="30" t="s">
        <v>77</v>
      </c>
      <c r="J56" s="29">
        <v>0.5</v>
      </c>
      <c r="K56" s="30" t="s">
        <v>77</v>
      </c>
      <c r="L56" s="29">
        <v>0.75</v>
      </c>
      <c r="M56" s="30" t="s">
        <v>77</v>
      </c>
      <c r="N56" s="40">
        <f t="shared" si="0"/>
        <v>5</v>
      </c>
      <c r="Q56" s="2" t="str">
        <f t="shared" si="1"/>
        <v>×</v>
      </c>
      <c r="R56" s="2" t="str">
        <f t="shared" si="2"/>
        <v>×</v>
      </c>
      <c r="S56" s="2" t="str">
        <f t="shared" si="3"/>
        <v>×</v>
      </c>
      <c r="T56" s="2" t="str">
        <f t="shared" si="4"/>
        <v>×</v>
      </c>
      <c r="U56" s="2" t="str">
        <f t="shared" si="5"/>
        <v>×</v>
      </c>
    </row>
    <row r="57" spans="1:21" s="2" customFormat="1" ht="15.75" customHeight="1" x14ac:dyDescent="0.15">
      <c r="A57" s="11" t="s">
        <v>54</v>
      </c>
      <c r="B57" s="17"/>
      <c r="C57" s="16" t="s">
        <v>77</v>
      </c>
      <c r="D57" s="30" t="s">
        <v>63</v>
      </c>
      <c r="E57" s="30" t="s">
        <v>69</v>
      </c>
      <c r="F57" s="30" t="s">
        <v>63</v>
      </c>
      <c r="G57" s="30" t="s">
        <v>80</v>
      </c>
      <c r="H57" s="30" t="s">
        <v>63</v>
      </c>
      <c r="I57" s="30" t="s">
        <v>80</v>
      </c>
      <c r="J57" s="30" t="s">
        <v>63</v>
      </c>
      <c r="K57" s="30" t="s">
        <v>80</v>
      </c>
      <c r="L57" s="12"/>
      <c r="M57" s="14" t="s">
        <v>77</v>
      </c>
      <c r="N57" s="40">
        <f t="shared" si="0"/>
        <v>6</v>
      </c>
      <c r="Q57" s="2" t="str">
        <f t="shared" si="1"/>
        <v>×</v>
      </c>
      <c r="R57" s="2" t="str">
        <f t="shared" si="2"/>
        <v>○</v>
      </c>
      <c r="S57" s="2" t="str">
        <f t="shared" si="3"/>
        <v>○</v>
      </c>
      <c r="T57" s="2" t="str">
        <f t="shared" si="4"/>
        <v>○</v>
      </c>
      <c r="U57" s="2" t="str">
        <f t="shared" si="5"/>
        <v>×</v>
      </c>
    </row>
    <row r="58" spans="1:21" s="2" customFormat="1" ht="15.75" customHeight="1" x14ac:dyDescent="0.15">
      <c r="A58" s="46" t="s">
        <v>55</v>
      </c>
      <c r="B58" s="12">
        <v>0.8571428571428571</v>
      </c>
      <c r="C58" s="13" t="s">
        <v>62</v>
      </c>
      <c r="D58" s="12"/>
      <c r="E58" s="13"/>
      <c r="F58" s="12">
        <v>1</v>
      </c>
      <c r="G58" s="13" t="s">
        <v>62</v>
      </c>
      <c r="H58" s="44">
        <v>0.79166666666666663</v>
      </c>
      <c r="I58" s="45" t="s">
        <v>62</v>
      </c>
      <c r="J58" s="12">
        <v>0.8571428571428571</v>
      </c>
      <c r="K58" s="13" t="s">
        <v>62</v>
      </c>
      <c r="L58" s="12">
        <v>1</v>
      </c>
      <c r="M58" s="14" t="s">
        <v>62</v>
      </c>
      <c r="N58" s="35">
        <f t="shared" si="0"/>
        <v>0</v>
      </c>
      <c r="Q58" s="2" t="str">
        <f t="shared" si="1"/>
        <v>○</v>
      </c>
      <c r="R58" s="2" t="str">
        <f t="shared" si="2"/>
        <v>○</v>
      </c>
      <c r="S58" s="2" t="str">
        <f t="shared" si="3"/>
        <v>○</v>
      </c>
      <c r="T58" s="2" t="str">
        <f t="shared" si="4"/>
        <v>○</v>
      </c>
      <c r="U58" s="2" t="str">
        <f t="shared" si="5"/>
        <v>○</v>
      </c>
    </row>
    <row r="59" spans="1:21" s="2" customFormat="1" ht="15.75" customHeight="1" x14ac:dyDescent="0.15">
      <c r="A59" s="11" t="s">
        <v>56</v>
      </c>
      <c r="B59" s="18"/>
      <c r="C59" s="16" t="s">
        <v>77</v>
      </c>
      <c r="D59" s="29">
        <v>0</v>
      </c>
      <c r="E59" s="30" t="s">
        <v>69</v>
      </c>
      <c r="F59" s="12">
        <v>0.8</v>
      </c>
      <c r="G59" s="13" t="s">
        <v>62</v>
      </c>
      <c r="H59" s="29">
        <v>0</v>
      </c>
      <c r="I59" s="30" t="s">
        <v>77</v>
      </c>
      <c r="J59" s="29">
        <v>9.0909090909090912E-2</v>
      </c>
      <c r="K59" s="30" t="s">
        <v>77</v>
      </c>
      <c r="L59" s="29">
        <v>0</v>
      </c>
      <c r="M59" s="30" t="s">
        <v>77</v>
      </c>
      <c r="N59" s="40">
        <f t="shared" si="0"/>
        <v>5</v>
      </c>
      <c r="Q59" s="2" t="str">
        <f t="shared" si="1"/>
        <v>×</v>
      </c>
      <c r="R59" s="2" t="str">
        <f t="shared" si="2"/>
        <v>○</v>
      </c>
      <c r="S59" s="2" t="str">
        <f t="shared" si="3"/>
        <v>×</v>
      </c>
      <c r="T59" s="2" t="str">
        <f t="shared" si="4"/>
        <v>×</v>
      </c>
      <c r="U59" s="2" t="str">
        <f t="shared" si="5"/>
        <v>×</v>
      </c>
    </row>
    <row r="60" spans="1:21" s="2" customFormat="1" ht="15.75" customHeight="1" x14ac:dyDescent="0.15">
      <c r="A60" s="11" t="s">
        <v>57</v>
      </c>
      <c r="B60" s="30" t="s">
        <v>63</v>
      </c>
      <c r="C60" s="30" t="s">
        <v>80</v>
      </c>
      <c r="D60" s="12"/>
      <c r="E60" s="13"/>
      <c r="F60" s="30" t="s">
        <v>63</v>
      </c>
      <c r="G60" s="30" t="s">
        <v>80</v>
      </c>
      <c r="H60" s="30" t="s">
        <v>63</v>
      </c>
      <c r="I60" s="30" t="s">
        <v>80</v>
      </c>
      <c r="J60" s="30" t="s">
        <v>63</v>
      </c>
      <c r="K60" s="30" t="s">
        <v>80</v>
      </c>
      <c r="L60" s="30" t="s">
        <v>63</v>
      </c>
      <c r="M60" s="30" t="s">
        <v>80</v>
      </c>
      <c r="N60" s="40">
        <f t="shared" si="0"/>
        <v>5</v>
      </c>
      <c r="Q60" s="2" t="str">
        <f t="shared" si="1"/>
        <v>○</v>
      </c>
      <c r="R60" s="2" t="str">
        <f t="shared" si="2"/>
        <v>○</v>
      </c>
      <c r="S60" s="2" t="str">
        <f t="shared" si="3"/>
        <v>○</v>
      </c>
      <c r="T60" s="2" t="str">
        <f t="shared" si="4"/>
        <v>○</v>
      </c>
      <c r="U60" s="2" t="str">
        <f t="shared" si="5"/>
        <v>○</v>
      </c>
    </row>
    <row r="61" spans="1:21" s="2" customFormat="1" ht="15.75" customHeight="1" x14ac:dyDescent="0.15">
      <c r="A61" s="11" t="s">
        <v>58</v>
      </c>
      <c r="B61" s="12" t="s">
        <v>64</v>
      </c>
      <c r="C61" s="13" t="s">
        <v>62</v>
      </c>
      <c r="D61" s="12"/>
      <c r="E61" s="13"/>
      <c r="F61" s="12" t="s">
        <v>64</v>
      </c>
      <c r="G61" s="13" t="s">
        <v>62</v>
      </c>
      <c r="H61" s="30" t="s">
        <v>63</v>
      </c>
      <c r="I61" s="30" t="s">
        <v>80</v>
      </c>
      <c r="J61" s="12"/>
      <c r="K61" s="13" t="s">
        <v>77</v>
      </c>
      <c r="L61" s="12"/>
      <c r="M61" s="14" t="s">
        <v>77</v>
      </c>
      <c r="N61" s="35">
        <f t="shared" si="0"/>
        <v>3</v>
      </c>
      <c r="Q61" s="2" t="str">
        <f t="shared" si="1"/>
        <v>○</v>
      </c>
      <c r="R61" s="2" t="str">
        <f t="shared" si="2"/>
        <v>○</v>
      </c>
      <c r="S61" s="2" t="str">
        <f t="shared" si="3"/>
        <v>○</v>
      </c>
      <c r="T61" s="2" t="str">
        <f t="shared" si="4"/>
        <v>×</v>
      </c>
      <c r="U61" s="2" t="str">
        <f t="shared" si="5"/>
        <v>×</v>
      </c>
    </row>
    <row r="62" spans="1:21" s="2" customFormat="1" ht="15.75" customHeight="1" x14ac:dyDescent="0.15">
      <c r="A62" s="11" t="s">
        <v>59</v>
      </c>
      <c r="B62" s="12">
        <v>0.875</v>
      </c>
      <c r="C62" s="13" t="s">
        <v>62</v>
      </c>
      <c r="D62" s="12"/>
      <c r="E62" s="13"/>
      <c r="F62" s="12">
        <v>1</v>
      </c>
      <c r="G62" s="13" t="s">
        <v>62</v>
      </c>
      <c r="H62" s="44">
        <v>0.73584905660377353</v>
      </c>
      <c r="I62" s="45" t="s">
        <v>62</v>
      </c>
      <c r="J62" s="12">
        <v>1</v>
      </c>
      <c r="K62" s="13" t="s">
        <v>62</v>
      </c>
      <c r="L62" s="29">
        <v>0.66666666666666663</v>
      </c>
      <c r="M62" s="30" t="s">
        <v>77</v>
      </c>
      <c r="N62" s="35">
        <f t="shared" si="0"/>
        <v>1</v>
      </c>
      <c r="Q62" s="2" t="str">
        <f t="shared" si="1"/>
        <v>○</v>
      </c>
      <c r="R62" s="2" t="str">
        <f t="shared" si="2"/>
        <v>○</v>
      </c>
      <c r="S62" s="2" t="str">
        <f t="shared" si="3"/>
        <v>○</v>
      </c>
      <c r="T62" s="2" t="str">
        <f t="shared" si="4"/>
        <v>○</v>
      </c>
      <c r="U62" s="2" t="str">
        <f t="shared" si="5"/>
        <v>×</v>
      </c>
    </row>
    <row r="63" spans="1:21" s="2" customFormat="1" ht="15.75" customHeight="1" x14ac:dyDescent="0.15">
      <c r="A63" s="11" t="s">
        <v>60</v>
      </c>
      <c r="B63" s="18"/>
      <c r="C63" s="16" t="s">
        <v>77</v>
      </c>
      <c r="D63" s="12" t="s">
        <v>64</v>
      </c>
      <c r="E63" s="13"/>
      <c r="F63" s="12" t="s">
        <v>64</v>
      </c>
      <c r="G63" s="13" t="s">
        <v>62</v>
      </c>
      <c r="H63" s="12" t="s">
        <v>64</v>
      </c>
      <c r="I63" s="13" t="s">
        <v>62</v>
      </c>
      <c r="J63" s="12" t="s">
        <v>64</v>
      </c>
      <c r="K63" s="13" t="s">
        <v>62</v>
      </c>
      <c r="L63" s="12"/>
      <c r="M63" s="14" t="s">
        <v>77</v>
      </c>
      <c r="N63" s="35">
        <f t="shared" si="0"/>
        <v>2</v>
      </c>
      <c r="Q63" s="2" t="str">
        <f t="shared" si="1"/>
        <v>×</v>
      </c>
      <c r="R63" s="2" t="str">
        <f t="shared" si="2"/>
        <v>○</v>
      </c>
      <c r="S63" s="2" t="str">
        <f t="shared" si="3"/>
        <v>○</v>
      </c>
      <c r="T63" s="2" t="str">
        <f t="shared" si="4"/>
        <v>○</v>
      </c>
      <c r="U63" s="2" t="str">
        <f t="shared" si="5"/>
        <v>×</v>
      </c>
    </row>
    <row r="64" spans="1:21" s="2" customFormat="1" ht="15.75" customHeight="1" x14ac:dyDescent="0.15">
      <c r="A64" s="19" t="s">
        <v>61</v>
      </c>
      <c r="B64" s="20"/>
      <c r="C64" s="21" t="s">
        <v>77</v>
      </c>
      <c r="D64" s="22" t="s">
        <v>64</v>
      </c>
      <c r="E64" s="23"/>
      <c r="F64" s="22" t="s">
        <v>64</v>
      </c>
      <c r="G64" s="23" t="s">
        <v>62</v>
      </c>
      <c r="H64" s="33" t="s">
        <v>63</v>
      </c>
      <c r="I64" s="33" t="s">
        <v>80</v>
      </c>
      <c r="J64" s="22"/>
      <c r="K64" s="23" t="s">
        <v>77</v>
      </c>
      <c r="L64" s="22" t="s">
        <v>64</v>
      </c>
      <c r="M64" s="24" t="s">
        <v>62</v>
      </c>
      <c r="N64" s="36">
        <f t="shared" si="0"/>
        <v>3</v>
      </c>
      <c r="Q64" s="2" t="str">
        <f t="shared" si="1"/>
        <v>×</v>
      </c>
      <c r="R64" s="2" t="str">
        <f t="shared" si="2"/>
        <v>○</v>
      </c>
      <c r="S64" s="2" t="str">
        <f t="shared" si="3"/>
        <v>○</v>
      </c>
      <c r="T64" s="2" t="str">
        <f t="shared" si="4"/>
        <v>×</v>
      </c>
      <c r="U64" s="2" t="str">
        <f t="shared" si="5"/>
        <v>○</v>
      </c>
    </row>
    <row r="65" spans="1:14" x14ac:dyDescent="0.15">
      <c r="A65" s="43" t="s">
        <v>78</v>
      </c>
      <c r="C65" s="5">
        <f>COUNTIF(C3:C64,"×")</f>
        <v>15</v>
      </c>
      <c r="E65" s="5">
        <f>COUNTIF(E3:E64,"×")</f>
        <v>3</v>
      </c>
      <c r="G65" s="5">
        <f>COUNTIF(G3:G64,"×")</f>
        <v>18</v>
      </c>
      <c r="I65" s="5">
        <f>COUNTIF(I3:I64,"×")</f>
        <v>45</v>
      </c>
      <c r="K65" s="5">
        <f>COUNTIF(K3:K64,"×")</f>
        <v>30</v>
      </c>
      <c r="M65" s="37">
        <f>COUNTIF(M3:M64,"×")</f>
        <v>25</v>
      </c>
      <c r="N65" s="38">
        <f>SUM(N3:N64)</f>
        <v>136</v>
      </c>
    </row>
    <row r="66" spans="1:14" x14ac:dyDescent="0.15">
      <c r="A66" t="s">
        <v>70</v>
      </c>
    </row>
    <row r="67" spans="1:14" x14ac:dyDescent="0.15">
      <c r="A67" t="s">
        <v>71</v>
      </c>
    </row>
  </sheetData>
  <autoFilter ref="A2:U67"/>
  <mergeCells count="1">
    <mergeCell ref="A1:M1"/>
  </mergeCells>
  <phoneticPr fontId="3"/>
  <pageMargins left="0.51181102362204722" right="0.11811023622047245" top="0.35433070866141736" bottom="0" header="0.31496062992125984" footer="0"/>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73"/>
  <sheetViews>
    <sheetView view="pageBreakPreview" zoomScale="85" zoomScaleNormal="100" zoomScaleSheetLayoutView="85" workbookViewId="0">
      <selection activeCell="H5" sqref="H5:I10"/>
    </sheetView>
  </sheetViews>
  <sheetFormatPr defaultRowHeight="13.5" x14ac:dyDescent="0.15"/>
  <cols>
    <col min="2" max="2" width="5.875" bestFit="1" customWidth="1"/>
    <col min="3" max="3" width="4.375" customWidth="1"/>
    <col min="4" max="6" width="5.75" customWidth="1"/>
    <col min="7" max="7" width="5.75" style="4" customWidth="1"/>
    <col min="8" max="9" width="5.75" style="105" customWidth="1"/>
    <col min="10" max="11" width="5.75" customWidth="1"/>
    <col min="12" max="12" width="5.75" style="4" customWidth="1"/>
    <col min="13" max="18" width="5.75" customWidth="1"/>
    <col min="19" max="19" width="5.75" style="4" customWidth="1"/>
    <col min="20" max="21" width="5.75" style="105" customWidth="1"/>
    <col min="22" max="24" width="5.75" customWidth="1"/>
    <col min="25" max="25" width="5.75" style="4" customWidth="1"/>
    <col min="26" max="27" width="5.75" style="105" customWidth="1"/>
    <col min="28" max="30" width="5.75" customWidth="1"/>
    <col min="31" max="31" width="5.75" style="4" customWidth="1"/>
    <col min="32" max="33" width="5.75" style="105" customWidth="1"/>
    <col min="34" max="36" width="5.75" customWidth="1"/>
    <col min="37" max="37" width="5.75" style="4" customWidth="1"/>
    <col min="38" max="40" width="5.75" customWidth="1"/>
    <col min="41" max="41" width="7" bestFit="1" customWidth="1"/>
  </cols>
  <sheetData>
    <row r="1" spans="1:41" ht="14.25" thickBot="1" x14ac:dyDescent="0.2">
      <c r="A1" t="s">
        <v>104</v>
      </c>
    </row>
    <row r="2" spans="1:41" ht="14.25" x14ac:dyDescent="0.15">
      <c r="A2" s="84"/>
      <c r="B2" s="348" t="s">
        <v>95</v>
      </c>
      <c r="C2" s="349"/>
      <c r="D2" s="349"/>
      <c r="E2" s="349"/>
      <c r="F2" s="349"/>
      <c r="G2" s="350"/>
      <c r="H2" s="348" t="s">
        <v>96</v>
      </c>
      <c r="I2" s="349"/>
      <c r="J2" s="349"/>
      <c r="K2" s="349"/>
      <c r="L2" s="349"/>
      <c r="M2" s="350"/>
      <c r="N2" s="343" t="s">
        <v>65</v>
      </c>
      <c r="O2" s="344"/>
      <c r="P2" s="344"/>
      <c r="Q2" s="344"/>
      <c r="R2" s="344"/>
      <c r="S2" s="345"/>
      <c r="T2" s="343" t="s">
        <v>66</v>
      </c>
      <c r="U2" s="344"/>
      <c r="V2" s="344"/>
      <c r="W2" s="344"/>
      <c r="X2" s="344"/>
      <c r="Y2" s="345"/>
      <c r="Z2" s="343" t="s">
        <v>67</v>
      </c>
      <c r="AA2" s="344"/>
      <c r="AB2" s="344"/>
      <c r="AC2" s="344"/>
      <c r="AD2" s="344"/>
      <c r="AE2" s="345"/>
      <c r="AF2" s="339" t="s">
        <v>68</v>
      </c>
      <c r="AG2" s="340"/>
      <c r="AH2" s="340"/>
      <c r="AI2" s="340"/>
      <c r="AJ2" s="340"/>
      <c r="AK2" s="341"/>
      <c r="AL2" s="62"/>
    </row>
    <row r="3" spans="1:41" ht="14.25" x14ac:dyDescent="0.15">
      <c r="A3" s="85"/>
      <c r="B3" s="346" t="s">
        <v>125</v>
      </c>
      <c r="C3" s="347"/>
      <c r="D3" s="351" t="s">
        <v>126</v>
      </c>
      <c r="E3" s="347"/>
      <c r="F3" s="352" t="s">
        <v>127</v>
      </c>
      <c r="G3" s="353"/>
      <c r="H3" s="346" t="s">
        <v>125</v>
      </c>
      <c r="I3" s="347"/>
      <c r="J3" s="351" t="s">
        <v>126</v>
      </c>
      <c r="K3" s="347"/>
      <c r="L3" s="351" t="s">
        <v>127</v>
      </c>
      <c r="M3" s="353"/>
      <c r="N3" s="342" t="s">
        <v>125</v>
      </c>
      <c r="O3" s="328"/>
      <c r="P3" s="328" t="s">
        <v>126</v>
      </c>
      <c r="Q3" s="328"/>
      <c r="R3" s="328" t="s">
        <v>127</v>
      </c>
      <c r="S3" s="338"/>
      <c r="T3" s="342" t="s">
        <v>125</v>
      </c>
      <c r="U3" s="328"/>
      <c r="V3" s="328" t="s">
        <v>126</v>
      </c>
      <c r="W3" s="328"/>
      <c r="X3" s="328" t="s">
        <v>127</v>
      </c>
      <c r="Y3" s="338"/>
      <c r="Z3" s="342" t="s">
        <v>125</v>
      </c>
      <c r="AA3" s="328"/>
      <c r="AB3" s="328" t="s">
        <v>126</v>
      </c>
      <c r="AC3" s="328"/>
      <c r="AD3" s="328" t="s">
        <v>127</v>
      </c>
      <c r="AE3" s="338"/>
      <c r="AF3" s="342" t="s">
        <v>125</v>
      </c>
      <c r="AG3" s="328"/>
      <c r="AH3" s="328" t="s">
        <v>126</v>
      </c>
      <c r="AI3" s="328"/>
      <c r="AJ3" s="328" t="s">
        <v>127</v>
      </c>
      <c r="AK3" s="338"/>
      <c r="AL3" s="62"/>
    </row>
    <row r="4" spans="1:41" s="102" customFormat="1" ht="22.5" customHeight="1" x14ac:dyDescent="0.15">
      <c r="A4" s="100"/>
      <c r="B4" s="132" t="s">
        <v>106</v>
      </c>
      <c r="C4" s="133" t="s">
        <v>105</v>
      </c>
      <c r="D4" s="96" t="s">
        <v>129</v>
      </c>
      <c r="E4" s="114" t="s">
        <v>128</v>
      </c>
      <c r="F4" s="96" t="s">
        <v>106</v>
      </c>
      <c r="G4" s="96" t="s">
        <v>107</v>
      </c>
      <c r="H4" s="115" t="s">
        <v>106</v>
      </c>
      <c r="I4" s="116" t="s">
        <v>105</v>
      </c>
      <c r="J4" s="114" t="s">
        <v>85</v>
      </c>
      <c r="K4" s="97" t="s">
        <v>89</v>
      </c>
      <c r="L4" s="96" t="s">
        <v>79</v>
      </c>
      <c r="M4" s="101" t="s">
        <v>82</v>
      </c>
      <c r="N4" s="238" t="s">
        <v>106</v>
      </c>
      <c r="O4" s="103" t="s">
        <v>107</v>
      </c>
      <c r="P4" s="96" t="s">
        <v>92</v>
      </c>
      <c r="Q4" s="7" t="s">
        <v>91</v>
      </c>
      <c r="R4" s="96" t="s">
        <v>106</v>
      </c>
      <c r="S4" s="101" t="s">
        <v>107</v>
      </c>
      <c r="T4" s="115" t="s">
        <v>106</v>
      </c>
      <c r="U4" s="116" t="s">
        <v>107</v>
      </c>
      <c r="V4" s="96" t="s">
        <v>106</v>
      </c>
      <c r="W4" s="7" t="s">
        <v>107</v>
      </c>
      <c r="X4" s="96" t="s">
        <v>106</v>
      </c>
      <c r="Y4" s="101" t="s">
        <v>107</v>
      </c>
      <c r="Z4" s="115" t="s">
        <v>106</v>
      </c>
      <c r="AA4" s="116" t="s">
        <v>107</v>
      </c>
      <c r="AB4" s="96" t="s">
        <v>106</v>
      </c>
      <c r="AC4" s="232" t="s">
        <v>107</v>
      </c>
      <c r="AD4" s="103" t="s">
        <v>129</v>
      </c>
      <c r="AE4" s="101" t="s">
        <v>128</v>
      </c>
      <c r="AF4" s="115" t="s">
        <v>106</v>
      </c>
      <c r="AG4" s="116" t="s">
        <v>107</v>
      </c>
      <c r="AH4" s="96" t="s">
        <v>106</v>
      </c>
      <c r="AI4" s="232" t="s">
        <v>107</v>
      </c>
      <c r="AJ4" s="103" t="s">
        <v>106</v>
      </c>
      <c r="AK4" s="101" t="s">
        <v>107</v>
      </c>
      <c r="AL4" s="98" t="s">
        <v>103</v>
      </c>
      <c r="AM4" s="99" t="s">
        <v>111</v>
      </c>
      <c r="AN4" s="99" t="s">
        <v>112</v>
      </c>
      <c r="AO4" s="96" t="s">
        <v>124</v>
      </c>
    </row>
    <row r="5" spans="1:41" ht="18.75" customHeight="1" x14ac:dyDescent="0.15">
      <c r="A5" s="86" t="s">
        <v>0</v>
      </c>
      <c r="B5" s="144">
        <v>7.2289156626506021E-2</v>
      </c>
      <c r="C5" s="145">
        <v>60</v>
      </c>
      <c r="D5" s="201">
        <v>6.5000000000000002E-2</v>
      </c>
      <c r="E5" s="207">
        <v>91</v>
      </c>
      <c r="F5" s="149">
        <v>8.057179987004548E-2</v>
      </c>
      <c r="G5" s="222">
        <v>124</v>
      </c>
      <c r="H5" s="128">
        <v>5.2352316943756631E-2</v>
      </c>
      <c r="I5" s="130">
        <v>148</v>
      </c>
      <c r="J5" s="150"/>
      <c r="K5" s="151"/>
      <c r="L5" s="152"/>
      <c r="M5" s="197"/>
      <c r="N5" s="239">
        <v>3.5594886922320552E-2</v>
      </c>
      <c r="O5" s="154">
        <v>181</v>
      </c>
      <c r="P5" s="216">
        <v>3.9E-2</v>
      </c>
      <c r="Q5" s="157">
        <v>120</v>
      </c>
      <c r="R5" s="149">
        <v>4.2464323007309436E-2</v>
      </c>
      <c r="S5" s="233">
        <v>122</v>
      </c>
      <c r="T5" s="128">
        <v>6.9525111035189616E-2</v>
      </c>
      <c r="U5" s="130">
        <v>407</v>
      </c>
      <c r="V5" s="149">
        <v>7.0076726342711004E-2</v>
      </c>
      <c r="W5" s="157">
        <v>411</v>
      </c>
      <c r="X5" s="149">
        <v>7.5676638176638181E-2</v>
      </c>
      <c r="Y5" s="233">
        <v>425</v>
      </c>
      <c r="Z5" s="128">
        <v>2.5989604158336666E-2</v>
      </c>
      <c r="AA5" s="130">
        <v>65</v>
      </c>
      <c r="AB5" s="149">
        <v>3.2706459525756335E-2</v>
      </c>
      <c r="AC5" s="157">
        <v>80</v>
      </c>
      <c r="AD5" s="149">
        <v>2.5999999999999999E-2</v>
      </c>
      <c r="AE5" s="233">
        <v>58</v>
      </c>
      <c r="AF5" s="117">
        <v>9.752240379546652E-2</v>
      </c>
      <c r="AG5" s="118">
        <v>185</v>
      </c>
      <c r="AH5" s="160">
        <v>8.3778014941302034E-2</v>
      </c>
      <c r="AI5" s="157">
        <v>157</v>
      </c>
      <c r="AJ5" s="160">
        <v>8.835820895522388E-2</v>
      </c>
      <c r="AK5" s="226">
        <v>148</v>
      </c>
      <c r="AL5" s="90">
        <f t="shared" ref="AL5:AL36" si="0">COUNTIF(E5:AK5,"×")</f>
        <v>0</v>
      </c>
      <c r="AM5" s="63">
        <f t="shared" ref="AM5:AM36" si="1">COUNTIF(E5:AK5,"未受診型")</f>
        <v>0</v>
      </c>
      <c r="AN5" s="63">
        <f t="shared" ref="AN5:AN36" si="2">COUNTIF(E5:AK5,"未把握型")</f>
        <v>0</v>
      </c>
      <c r="AO5" s="63"/>
    </row>
    <row r="6" spans="1:41" ht="18.75" customHeight="1" x14ac:dyDescent="0.15">
      <c r="A6" s="87" t="s">
        <v>1</v>
      </c>
      <c r="B6" s="119">
        <v>7.8997508427377988E-2</v>
      </c>
      <c r="C6" s="120">
        <v>539</v>
      </c>
      <c r="D6" s="202">
        <v>6.0999999999999999E-2</v>
      </c>
      <c r="E6" s="208">
        <v>646</v>
      </c>
      <c r="F6" s="164">
        <v>6.407933632115953E-2</v>
      </c>
      <c r="G6" s="223">
        <v>672</v>
      </c>
      <c r="H6" s="121"/>
      <c r="I6" s="122"/>
      <c r="J6" s="165"/>
      <c r="K6" s="166"/>
      <c r="L6" s="167"/>
      <c r="M6" s="198"/>
      <c r="N6" s="119">
        <v>2.1453767420343491E-2</v>
      </c>
      <c r="O6" s="120">
        <v>371</v>
      </c>
      <c r="P6" s="204">
        <v>1.4999999999999999E-2</v>
      </c>
      <c r="Q6" s="170">
        <v>263</v>
      </c>
      <c r="R6" s="164">
        <v>3.2526519369395768E-2</v>
      </c>
      <c r="S6" s="227">
        <v>555</v>
      </c>
      <c r="T6" s="121">
        <v>7.510889856876167E-2</v>
      </c>
      <c r="U6" s="122">
        <v>1207</v>
      </c>
      <c r="V6" s="164">
        <v>6.7923142822175986E-2</v>
      </c>
      <c r="W6" s="170">
        <v>1110</v>
      </c>
      <c r="X6" s="164">
        <v>7.8234321333163714E-2</v>
      </c>
      <c r="Y6" s="227">
        <v>1230</v>
      </c>
      <c r="Z6" s="121">
        <v>3.2768502367306253E-2</v>
      </c>
      <c r="AA6" s="122">
        <v>263</v>
      </c>
      <c r="AB6" s="168">
        <v>2.8428501708150318E-2</v>
      </c>
      <c r="AC6" s="166">
        <v>233</v>
      </c>
      <c r="AD6" s="168">
        <v>3.5999999999999997E-2</v>
      </c>
      <c r="AE6" s="229">
        <v>270</v>
      </c>
      <c r="AF6" s="119">
        <v>4.8460774577954321E-2</v>
      </c>
      <c r="AG6" s="120">
        <v>244</v>
      </c>
      <c r="AH6" s="164">
        <v>4.9924069855732729E-2</v>
      </c>
      <c r="AI6" s="170">
        <v>263</v>
      </c>
      <c r="AJ6" s="164">
        <v>5.5242390078917701E-2</v>
      </c>
      <c r="AK6" s="227">
        <v>245</v>
      </c>
      <c r="AL6" s="91">
        <f t="shared" si="0"/>
        <v>0</v>
      </c>
      <c r="AM6" s="142">
        <f t="shared" si="1"/>
        <v>0</v>
      </c>
      <c r="AN6" s="82">
        <f t="shared" si="2"/>
        <v>0</v>
      </c>
      <c r="AO6" s="82"/>
    </row>
    <row r="7" spans="1:41" ht="18.75" customHeight="1" x14ac:dyDescent="0.15">
      <c r="A7" s="87" t="s">
        <v>2</v>
      </c>
      <c r="B7" s="119">
        <v>7.7434785858434857E-2</v>
      </c>
      <c r="C7" s="120">
        <v>1036</v>
      </c>
      <c r="D7" s="202">
        <v>0.08</v>
      </c>
      <c r="E7" s="208">
        <v>1603</v>
      </c>
      <c r="F7" s="164">
        <v>9.3002840175574489E-2</v>
      </c>
      <c r="G7" s="223">
        <v>1801</v>
      </c>
      <c r="H7" s="121"/>
      <c r="I7" s="122"/>
      <c r="J7" s="165"/>
      <c r="K7" s="166"/>
      <c r="L7" s="167"/>
      <c r="M7" s="198"/>
      <c r="N7" s="119">
        <v>3.2173074068576515E-2</v>
      </c>
      <c r="O7" s="120">
        <v>867</v>
      </c>
      <c r="P7" s="204">
        <v>3.1E-2</v>
      </c>
      <c r="Q7" s="170">
        <v>842</v>
      </c>
      <c r="R7" s="164">
        <v>3.4037035536285912E-2</v>
      </c>
      <c r="S7" s="227">
        <v>840</v>
      </c>
      <c r="T7" s="121">
        <v>6.9403547216325412E-2</v>
      </c>
      <c r="U7" s="122">
        <v>2027</v>
      </c>
      <c r="V7" s="164">
        <v>7.0515806988352747E-2</v>
      </c>
      <c r="W7" s="170">
        <v>2119</v>
      </c>
      <c r="X7" s="164">
        <v>7.9132166439576559E-2</v>
      </c>
      <c r="Y7" s="227">
        <v>2265</v>
      </c>
      <c r="Z7" s="121">
        <v>2.2701822253893923E-2</v>
      </c>
      <c r="AA7" s="122">
        <v>446</v>
      </c>
      <c r="AB7" s="164">
        <v>2.910521140609636E-2</v>
      </c>
      <c r="AC7" s="170">
        <v>592</v>
      </c>
      <c r="AD7" s="164">
        <v>0.03</v>
      </c>
      <c r="AE7" s="227">
        <v>521</v>
      </c>
      <c r="AF7" s="121">
        <v>0.10948459896309851</v>
      </c>
      <c r="AG7" s="122">
        <v>1077</v>
      </c>
      <c r="AH7" s="164">
        <v>0.11470417633410673</v>
      </c>
      <c r="AI7" s="170">
        <v>791</v>
      </c>
      <c r="AJ7" s="164">
        <v>0.10978375926205958</v>
      </c>
      <c r="AK7" s="227">
        <v>726</v>
      </c>
      <c r="AL7" s="91">
        <f t="shared" si="0"/>
        <v>0</v>
      </c>
      <c r="AM7" s="142">
        <f t="shared" si="1"/>
        <v>0</v>
      </c>
      <c r="AN7" s="82">
        <f t="shared" si="2"/>
        <v>0</v>
      </c>
      <c r="AO7" s="82"/>
    </row>
    <row r="8" spans="1:41" ht="18.75" customHeight="1" x14ac:dyDescent="0.15">
      <c r="A8" s="87" t="s">
        <v>3</v>
      </c>
      <c r="B8" s="119">
        <v>0.11414645205168895</v>
      </c>
      <c r="C8" s="120">
        <v>1007</v>
      </c>
      <c r="D8" s="202">
        <v>0.115</v>
      </c>
      <c r="E8" s="208">
        <v>1480</v>
      </c>
      <c r="F8" s="164">
        <v>0.13406887328652625</v>
      </c>
      <c r="G8" s="223">
        <v>1604</v>
      </c>
      <c r="H8" s="121"/>
      <c r="I8" s="122"/>
      <c r="J8" s="165"/>
      <c r="K8" s="166"/>
      <c r="L8" s="167"/>
      <c r="M8" s="198"/>
      <c r="N8" s="119">
        <v>1.7640180977072848E-2</v>
      </c>
      <c r="O8" s="120">
        <v>347</v>
      </c>
      <c r="P8" s="217">
        <v>1.7000000000000001E-2</v>
      </c>
      <c r="Q8" s="173">
        <v>354</v>
      </c>
      <c r="R8" s="168">
        <v>3.7678275290215592E-2</v>
      </c>
      <c r="S8" s="236">
        <v>568</v>
      </c>
      <c r="T8" s="119">
        <v>6.3211735186257473E-2</v>
      </c>
      <c r="U8" s="120">
        <v>1310</v>
      </c>
      <c r="V8" s="164">
        <v>7.065669160432253E-2</v>
      </c>
      <c r="W8" s="170">
        <v>1615</v>
      </c>
      <c r="X8" s="164">
        <v>6.7868234814927958E-2</v>
      </c>
      <c r="Y8" s="227">
        <v>1333</v>
      </c>
      <c r="Z8" s="121">
        <v>2.6989247311827957E-2</v>
      </c>
      <c r="AA8" s="122">
        <v>251</v>
      </c>
      <c r="AB8" s="164">
        <v>3.2933177520450441E-2</v>
      </c>
      <c r="AC8" s="170">
        <v>310</v>
      </c>
      <c r="AD8" s="164">
        <v>3.5999999999999997E-2</v>
      </c>
      <c r="AE8" s="227">
        <v>277</v>
      </c>
      <c r="AF8" s="121">
        <v>7.5283225727859671E-2</v>
      </c>
      <c r="AG8" s="122">
        <v>618</v>
      </c>
      <c r="AH8" s="168">
        <v>7.4559421599638506E-2</v>
      </c>
      <c r="AI8" s="166">
        <v>660</v>
      </c>
      <c r="AJ8" s="168">
        <v>0.10149033132159133</v>
      </c>
      <c r="AK8" s="228">
        <v>824</v>
      </c>
      <c r="AL8" s="91">
        <f t="shared" si="0"/>
        <v>0</v>
      </c>
      <c r="AM8" s="142">
        <f t="shared" si="1"/>
        <v>0</v>
      </c>
      <c r="AN8" s="82">
        <f t="shared" si="2"/>
        <v>0</v>
      </c>
      <c r="AO8" s="82"/>
    </row>
    <row r="9" spans="1:41" ht="18.75" customHeight="1" x14ac:dyDescent="0.15">
      <c r="A9" s="87" t="s">
        <v>4</v>
      </c>
      <c r="B9" s="119">
        <v>4.6884043989967199E-2</v>
      </c>
      <c r="C9" s="120">
        <v>243</v>
      </c>
      <c r="D9" s="202">
        <v>5.7000000000000002E-2</v>
      </c>
      <c r="E9" s="208">
        <v>442</v>
      </c>
      <c r="F9" s="164">
        <v>5.5882737861536448E-2</v>
      </c>
      <c r="G9" s="223">
        <v>427</v>
      </c>
      <c r="H9" s="121"/>
      <c r="I9" s="122"/>
      <c r="J9" s="165"/>
      <c r="K9" s="166"/>
      <c r="L9" s="167"/>
      <c r="M9" s="198"/>
      <c r="N9" s="119"/>
      <c r="O9" s="120"/>
      <c r="P9" s="176"/>
      <c r="Q9" s="176"/>
      <c r="R9" s="177"/>
      <c r="S9" s="240"/>
      <c r="T9" s="134">
        <v>8.1397581109617964E-2</v>
      </c>
      <c r="U9" s="135">
        <v>1696</v>
      </c>
      <c r="V9" s="164">
        <v>8.7873793265834707E-2</v>
      </c>
      <c r="W9" s="170">
        <v>1866</v>
      </c>
      <c r="X9" s="164">
        <v>8.8206769469498597E-2</v>
      </c>
      <c r="Y9" s="227">
        <v>1819</v>
      </c>
      <c r="Z9" s="121">
        <v>2.5215970114405791E-2</v>
      </c>
      <c r="AA9" s="122">
        <v>216</v>
      </c>
      <c r="AB9" s="168">
        <v>2.1078020134228187E-2</v>
      </c>
      <c r="AC9" s="166">
        <v>201</v>
      </c>
      <c r="AD9" s="168">
        <v>2.5000000000000001E-2</v>
      </c>
      <c r="AE9" s="229">
        <v>233</v>
      </c>
      <c r="AF9" s="119">
        <v>0.11482217006679907</v>
      </c>
      <c r="AG9" s="120">
        <v>636</v>
      </c>
      <c r="AH9" s="164">
        <v>9.8270844033555904E-2</v>
      </c>
      <c r="AI9" s="170">
        <v>574</v>
      </c>
      <c r="AJ9" s="164">
        <v>0.10617801047120419</v>
      </c>
      <c r="AK9" s="227">
        <v>507</v>
      </c>
      <c r="AL9" s="91">
        <f t="shared" si="0"/>
        <v>0</v>
      </c>
      <c r="AM9" s="142">
        <f t="shared" si="1"/>
        <v>0</v>
      </c>
      <c r="AN9" s="82">
        <f t="shared" si="2"/>
        <v>0</v>
      </c>
      <c r="AO9" s="82"/>
    </row>
    <row r="10" spans="1:41" ht="18.75" customHeight="1" x14ac:dyDescent="0.15">
      <c r="A10" s="87" t="s">
        <v>5</v>
      </c>
      <c r="B10" s="119">
        <v>7.8005115089514063E-2</v>
      </c>
      <c r="C10" s="120">
        <v>183</v>
      </c>
      <c r="D10" s="202">
        <v>3.1E-2</v>
      </c>
      <c r="E10" s="208">
        <v>108</v>
      </c>
      <c r="F10" s="164">
        <v>5.436957971981321E-2</v>
      </c>
      <c r="G10" s="223">
        <v>163</v>
      </c>
      <c r="H10" s="121"/>
      <c r="I10" s="122"/>
      <c r="J10" s="165"/>
      <c r="K10" s="166"/>
      <c r="L10" s="167"/>
      <c r="M10" s="198"/>
      <c r="N10" s="119">
        <v>4.205446397793864E-2</v>
      </c>
      <c r="O10" s="120">
        <v>122</v>
      </c>
      <c r="P10" s="204">
        <v>3.1E-2</v>
      </c>
      <c r="Q10" s="170">
        <v>38</v>
      </c>
      <c r="R10" s="164">
        <v>5.4634146341463415E-2</v>
      </c>
      <c r="S10" s="227">
        <v>56</v>
      </c>
      <c r="T10" s="121">
        <v>7.8978388998035359E-2</v>
      </c>
      <c r="U10" s="122">
        <v>1608</v>
      </c>
      <c r="V10" s="164">
        <v>7.7619114944153828E-2</v>
      </c>
      <c r="W10" s="170">
        <v>1647</v>
      </c>
      <c r="X10" s="164">
        <v>7.9896251843564053E-2</v>
      </c>
      <c r="Y10" s="227">
        <v>1571</v>
      </c>
      <c r="Z10" s="121">
        <v>2.3100547469622111E-2</v>
      </c>
      <c r="AA10" s="122">
        <v>173</v>
      </c>
      <c r="AB10" s="164">
        <v>2.3962516733601072E-2</v>
      </c>
      <c r="AC10" s="170">
        <v>179</v>
      </c>
      <c r="AD10" s="164">
        <v>2.5999999999999999E-2</v>
      </c>
      <c r="AE10" s="227">
        <v>175</v>
      </c>
      <c r="AF10" s="121">
        <v>6.5765912420641379E-2</v>
      </c>
      <c r="AG10" s="122">
        <v>404</v>
      </c>
      <c r="AH10" s="164">
        <v>6.9022185702547242E-2</v>
      </c>
      <c r="AI10" s="170">
        <v>420</v>
      </c>
      <c r="AJ10" s="164">
        <v>6.7272727272727276E-2</v>
      </c>
      <c r="AK10" s="227">
        <v>370</v>
      </c>
      <c r="AL10" s="91">
        <f t="shared" si="0"/>
        <v>0</v>
      </c>
      <c r="AM10" s="142">
        <f t="shared" si="1"/>
        <v>0</v>
      </c>
      <c r="AN10" s="82">
        <f t="shared" si="2"/>
        <v>0</v>
      </c>
      <c r="AO10" s="82"/>
    </row>
    <row r="11" spans="1:41" ht="18.75" customHeight="1" x14ac:dyDescent="0.15">
      <c r="A11" s="87" t="s">
        <v>6</v>
      </c>
      <c r="B11" s="119">
        <v>0.11984594472134119</v>
      </c>
      <c r="C11" s="120">
        <v>529</v>
      </c>
      <c r="D11" s="203">
        <v>0.111</v>
      </c>
      <c r="E11" s="209">
        <v>651</v>
      </c>
      <c r="F11" s="168">
        <v>0.10957501280081926</v>
      </c>
      <c r="G11" s="221">
        <v>642</v>
      </c>
      <c r="H11" s="119"/>
      <c r="I11" s="120"/>
      <c r="J11" s="165"/>
      <c r="K11" s="166"/>
      <c r="L11" s="167"/>
      <c r="M11" s="198"/>
      <c r="N11" s="119">
        <v>1.7259978425026967E-2</v>
      </c>
      <c r="O11" s="120">
        <v>16</v>
      </c>
      <c r="P11" s="203">
        <v>1.7999999999999999E-2</v>
      </c>
      <c r="Q11" s="166">
        <v>19</v>
      </c>
      <c r="R11" s="168">
        <v>1.0857763300760043E-2</v>
      </c>
      <c r="S11" s="229">
        <v>10</v>
      </c>
      <c r="T11" s="119">
        <v>9.1207167267017636E-2</v>
      </c>
      <c r="U11" s="120">
        <v>1975</v>
      </c>
      <c r="V11" s="164">
        <v>9.836284962305393E-2</v>
      </c>
      <c r="W11" s="170">
        <v>2205</v>
      </c>
      <c r="X11" s="164">
        <v>0.11499641234154509</v>
      </c>
      <c r="Y11" s="227">
        <v>2404</v>
      </c>
      <c r="Z11" s="121">
        <v>1.8550007729169888E-2</v>
      </c>
      <c r="AA11" s="122">
        <v>120</v>
      </c>
      <c r="AB11" s="164">
        <v>1.8561484918793503E-2</v>
      </c>
      <c r="AC11" s="170">
        <v>112</v>
      </c>
      <c r="AD11" s="164">
        <v>1.2999999999999999E-2</v>
      </c>
      <c r="AE11" s="227">
        <v>75</v>
      </c>
      <c r="AF11" s="121">
        <v>0.14602161970583022</v>
      </c>
      <c r="AG11" s="122">
        <v>824</v>
      </c>
      <c r="AH11" s="168">
        <v>0.11777986829727187</v>
      </c>
      <c r="AI11" s="166">
        <v>626</v>
      </c>
      <c r="AJ11" s="168">
        <v>0.17007414064255225</v>
      </c>
      <c r="AK11" s="228">
        <v>757</v>
      </c>
      <c r="AL11" s="91">
        <f t="shared" si="0"/>
        <v>0</v>
      </c>
      <c r="AM11" s="82">
        <f t="shared" si="1"/>
        <v>0</v>
      </c>
      <c r="AN11" s="82">
        <f t="shared" si="2"/>
        <v>0</v>
      </c>
      <c r="AO11" s="82"/>
    </row>
    <row r="12" spans="1:41" ht="18.75" customHeight="1" x14ac:dyDescent="0.15">
      <c r="A12" s="87" t="s">
        <v>7</v>
      </c>
      <c r="B12" s="119">
        <v>0.1059135039717564</v>
      </c>
      <c r="C12" s="120">
        <v>480</v>
      </c>
      <c r="D12" s="203">
        <v>9.4E-2</v>
      </c>
      <c r="E12" s="209">
        <v>638</v>
      </c>
      <c r="F12" s="168">
        <v>9.1129171710185031E-2</v>
      </c>
      <c r="G12" s="221">
        <v>527</v>
      </c>
      <c r="H12" s="119"/>
      <c r="I12" s="120"/>
      <c r="J12" s="165"/>
      <c r="K12" s="166"/>
      <c r="L12" s="167"/>
      <c r="M12" s="198"/>
      <c r="N12" s="119">
        <v>1.2861736334405145E-2</v>
      </c>
      <c r="O12" s="120">
        <v>68</v>
      </c>
      <c r="P12" s="217">
        <v>0.03</v>
      </c>
      <c r="Q12" s="173">
        <v>172</v>
      </c>
      <c r="R12" s="168">
        <v>2.3570493234395459E-2</v>
      </c>
      <c r="S12" s="236">
        <v>108</v>
      </c>
      <c r="T12" s="119">
        <v>7.9008417843176248E-2</v>
      </c>
      <c r="U12" s="120">
        <v>3576</v>
      </c>
      <c r="V12" s="164">
        <v>8.0572849159637083E-2</v>
      </c>
      <c r="W12" s="170">
        <v>3792</v>
      </c>
      <c r="X12" s="164">
        <v>8.6381675926975848E-2</v>
      </c>
      <c r="Y12" s="227">
        <v>3809</v>
      </c>
      <c r="Z12" s="121">
        <v>1.2134733634434347E-2</v>
      </c>
      <c r="AA12" s="122">
        <v>223</v>
      </c>
      <c r="AB12" s="168">
        <v>1.2590875566325993E-2</v>
      </c>
      <c r="AC12" s="166">
        <v>239</v>
      </c>
      <c r="AD12" s="168">
        <v>1.4999999999999999E-2</v>
      </c>
      <c r="AE12" s="229">
        <v>275</v>
      </c>
      <c r="AF12" s="119">
        <v>0.10012941897690893</v>
      </c>
      <c r="AG12" s="120">
        <v>1470</v>
      </c>
      <c r="AH12" s="168">
        <v>9.5634233994409693E-2</v>
      </c>
      <c r="AI12" s="166">
        <v>1437</v>
      </c>
      <c r="AJ12" s="168">
        <v>0.10232305182192526</v>
      </c>
      <c r="AK12" s="228">
        <v>1317</v>
      </c>
      <c r="AL12" s="91">
        <f t="shared" si="0"/>
        <v>0</v>
      </c>
      <c r="AM12" s="142">
        <f t="shared" si="1"/>
        <v>0</v>
      </c>
      <c r="AN12" s="82">
        <f t="shared" si="2"/>
        <v>0</v>
      </c>
      <c r="AO12" s="82"/>
    </row>
    <row r="13" spans="1:41" ht="18.75" customHeight="1" x14ac:dyDescent="0.15">
      <c r="A13" s="87" t="s">
        <v>8</v>
      </c>
      <c r="B13" s="119">
        <v>6.7055393586005832E-2</v>
      </c>
      <c r="C13" s="120">
        <v>161</v>
      </c>
      <c r="D13" s="203">
        <v>5.3999999999999999E-2</v>
      </c>
      <c r="E13" s="209">
        <v>199</v>
      </c>
      <c r="F13" s="168">
        <v>7.4706510138740662E-2</v>
      </c>
      <c r="G13" s="221">
        <v>280</v>
      </c>
      <c r="H13" s="119"/>
      <c r="I13" s="120"/>
      <c r="J13" s="165"/>
      <c r="K13" s="166"/>
      <c r="L13" s="167"/>
      <c r="M13" s="198"/>
      <c r="N13" s="119">
        <v>1.9060200037742971E-2</v>
      </c>
      <c r="O13" s="120">
        <v>202</v>
      </c>
      <c r="P13" s="217">
        <v>2.4E-2</v>
      </c>
      <c r="Q13" s="173">
        <v>250</v>
      </c>
      <c r="R13" s="168">
        <v>4.9806528425439034E-2</v>
      </c>
      <c r="S13" s="236">
        <v>502</v>
      </c>
      <c r="T13" s="119">
        <v>9.7248859202433702E-2</v>
      </c>
      <c r="U13" s="120">
        <v>2941</v>
      </c>
      <c r="V13" s="164">
        <v>9.5020372616714879E-2</v>
      </c>
      <c r="W13" s="170">
        <v>3055</v>
      </c>
      <c r="X13" s="164">
        <v>9.8375855233710591E-2</v>
      </c>
      <c r="Y13" s="227">
        <v>3077</v>
      </c>
      <c r="Z13" s="121">
        <v>2.2294043928500758E-2</v>
      </c>
      <c r="AA13" s="122">
        <v>338</v>
      </c>
      <c r="AB13" s="164">
        <v>2.3365403494993126E-2</v>
      </c>
      <c r="AC13" s="170">
        <v>357</v>
      </c>
      <c r="AD13" s="164">
        <v>2.3E-2</v>
      </c>
      <c r="AE13" s="227">
        <v>322</v>
      </c>
      <c r="AF13" s="121">
        <v>3.364329746108035E-2</v>
      </c>
      <c r="AG13" s="122">
        <v>322</v>
      </c>
      <c r="AH13" s="168">
        <v>3.7007785174320205E-2</v>
      </c>
      <c r="AI13" s="166">
        <v>328</v>
      </c>
      <c r="AJ13" s="168">
        <v>4.5151359671626472E-2</v>
      </c>
      <c r="AK13" s="229">
        <v>352</v>
      </c>
      <c r="AL13" s="91">
        <f t="shared" si="0"/>
        <v>0</v>
      </c>
      <c r="AM13" s="142">
        <f t="shared" si="1"/>
        <v>0</v>
      </c>
      <c r="AN13" s="82">
        <f t="shared" si="2"/>
        <v>0</v>
      </c>
      <c r="AO13" s="82"/>
    </row>
    <row r="14" spans="1:41" ht="18.75" customHeight="1" x14ac:dyDescent="0.15">
      <c r="A14" s="87" t="s">
        <v>9</v>
      </c>
      <c r="B14" s="119">
        <v>9.4390026714158498E-2</v>
      </c>
      <c r="C14" s="120">
        <v>106</v>
      </c>
      <c r="D14" s="204">
        <v>0.126</v>
      </c>
      <c r="E14" s="210">
        <v>184</v>
      </c>
      <c r="F14" s="164">
        <v>0.10404241219350563</v>
      </c>
      <c r="G14" s="183">
        <v>157</v>
      </c>
      <c r="H14" s="121"/>
      <c r="I14" s="122"/>
      <c r="J14" s="165"/>
      <c r="K14" s="166"/>
      <c r="L14" s="167"/>
      <c r="M14" s="198"/>
      <c r="N14" s="119">
        <v>3.4369885433715219E-2</v>
      </c>
      <c r="O14" s="120">
        <v>210</v>
      </c>
      <c r="P14" s="203">
        <v>3.3000000000000002E-2</v>
      </c>
      <c r="Q14" s="166">
        <v>210</v>
      </c>
      <c r="R14" s="168">
        <v>2.7399405041490528E-2</v>
      </c>
      <c r="S14" s="229">
        <v>175</v>
      </c>
      <c r="T14" s="119">
        <v>7.6811139327189207E-2</v>
      </c>
      <c r="U14" s="120">
        <v>2692</v>
      </c>
      <c r="V14" s="164">
        <v>7.6573436323582725E-2</v>
      </c>
      <c r="W14" s="170">
        <v>2746</v>
      </c>
      <c r="X14" s="164">
        <v>7.5161685020101385E-2</v>
      </c>
      <c r="Y14" s="227">
        <v>2580</v>
      </c>
      <c r="Z14" s="121">
        <v>2.396296632477081E-2</v>
      </c>
      <c r="AA14" s="122">
        <v>264</v>
      </c>
      <c r="AB14" s="164">
        <v>2.9417040358744394E-2</v>
      </c>
      <c r="AC14" s="170">
        <v>328</v>
      </c>
      <c r="AD14" s="164">
        <v>3.2000000000000001E-2</v>
      </c>
      <c r="AE14" s="227">
        <v>385</v>
      </c>
      <c r="AF14" s="121">
        <v>7.2018104366347174E-2</v>
      </c>
      <c r="AG14" s="122">
        <v>541</v>
      </c>
      <c r="AH14" s="168">
        <v>6.5124465677646473E-2</v>
      </c>
      <c r="AI14" s="166">
        <v>518</v>
      </c>
      <c r="AJ14" s="168">
        <v>8.2287308228730829E-2</v>
      </c>
      <c r="AK14" s="228">
        <v>590</v>
      </c>
      <c r="AL14" s="91">
        <f t="shared" si="0"/>
        <v>0</v>
      </c>
      <c r="AM14" s="82">
        <f t="shared" si="1"/>
        <v>0</v>
      </c>
      <c r="AN14" s="142">
        <f t="shared" si="2"/>
        <v>0</v>
      </c>
      <c r="AO14" s="82"/>
    </row>
    <row r="15" spans="1:41" s="95" customFormat="1" ht="18.75" customHeight="1" x14ac:dyDescent="0.15">
      <c r="A15" s="88" t="s">
        <v>10</v>
      </c>
      <c r="B15" s="123">
        <v>0.13333966024485147</v>
      </c>
      <c r="C15" s="124">
        <v>1405</v>
      </c>
      <c r="D15" s="205">
        <v>0.124</v>
      </c>
      <c r="E15" s="211">
        <v>1956</v>
      </c>
      <c r="F15" s="181">
        <v>0.13860755010978115</v>
      </c>
      <c r="G15" s="220">
        <v>1957</v>
      </c>
      <c r="H15" s="123"/>
      <c r="I15" s="124"/>
      <c r="J15" s="178"/>
      <c r="K15" s="179"/>
      <c r="L15" s="180"/>
      <c r="M15" s="199"/>
      <c r="N15" s="123">
        <v>3.8186920535682567E-2</v>
      </c>
      <c r="O15" s="124">
        <v>1075</v>
      </c>
      <c r="P15" s="205">
        <v>4.2999999999999997E-2</v>
      </c>
      <c r="Q15" s="179">
        <v>1258</v>
      </c>
      <c r="R15" s="181">
        <v>5.0968343665990012E-2</v>
      </c>
      <c r="S15" s="234">
        <v>929</v>
      </c>
      <c r="T15" s="123">
        <v>6.4328982168756932E-2</v>
      </c>
      <c r="U15" s="124">
        <v>2262</v>
      </c>
      <c r="V15" s="181">
        <v>6.9651489458631768E-2</v>
      </c>
      <c r="W15" s="179">
        <v>2752</v>
      </c>
      <c r="X15" s="181">
        <v>6.3599412508112171E-2</v>
      </c>
      <c r="Y15" s="234">
        <v>1862</v>
      </c>
      <c r="Z15" s="123">
        <v>2.672656666412853E-2</v>
      </c>
      <c r="AA15" s="124">
        <v>702</v>
      </c>
      <c r="AB15" s="181">
        <v>2.7992314357834457E-2</v>
      </c>
      <c r="AC15" s="179">
        <v>743</v>
      </c>
      <c r="AD15" s="181">
        <v>2.8000000000000001E-2</v>
      </c>
      <c r="AE15" s="234">
        <v>557</v>
      </c>
      <c r="AF15" s="123">
        <v>0.1084640712763897</v>
      </c>
      <c r="AG15" s="124">
        <v>1680</v>
      </c>
      <c r="AH15" s="181">
        <v>0.1125338261500891</v>
      </c>
      <c r="AI15" s="179">
        <v>1705</v>
      </c>
      <c r="AJ15" s="181">
        <v>0.13207383655429414</v>
      </c>
      <c r="AK15" s="230">
        <v>1524</v>
      </c>
      <c r="AL15" s="93">
        <f t="shared" si="0"/>
        <v>0</v>
      </c>
      <c r="AM15" s="94">
        <f t="shared" si="1"/>
        <v>0</v>
      </c>
      <c r="AN15" s="94">
        <f t="shared" si="2"/>
        <v>0</v>
      </c>
      <c r="AO15" s="94"/>
    </row>
    <row r="16" spans="1:41" ht="18.75" customHeight="1" x14ac:dyDescent="0.15">
      <c r="A16" s="87" t="s">
        <v>11</v>
      </c>
      <c r="B16" s="119">
        <v>0.13495844875346261</v>
      </c>
      <c r="C16" s="120">
        <v>1218</v>
      </c>
      <c r="D16" s="203">
        <v>0.14899999999999999</v>
      </c>
      <c r="E16" s="209">
        <v>2003</v>
      </c>
      <c r="F16" s="168">
        <v>0.16991770801584882</v>
      </c>
      <c r="G16" s="221">
        <v>2230</v>
      </c>
      <c r="H16" s="119"/>
      <c r="I16" s="120"/>
      <c r="J16" s="165"/>
      <c r="K16" s="166"/>
      <c r="L16" s="167"/>
      <c r="M16" s="198"/>
      <c r="N16" s="119">
        <v>1.1060975823867128E-2</v>
      </c>
      <c r="O16" s="120">
        <v>630</v>
      </c>
      <c r="P16" s="204">
        <v>3.5000000000000003E-2</v>
      </c>
      <c r="Q16" s="170">
        <v>1982</v>
      </c>
      <c r="R16" s="164">
        <v>2.7718124157219196E-2</v>
      </c>
      <c r="S16" s="227">
        <v>1110</v>
      </c>
      <c r="T16" s="121">
        <v>7.9436866292216787E-2</v>
      </c>
      <c r="U16" s="122">
        <v>4356</v>
      </c>
      <c r="V16" s="164">
        <v>8.4275837617443713E-2</v>
      </c>
      <c r="W16" s="170">
        <v>4754</v>
      </c>
      <c r="X16" s="164">
        <v>8.4307749145654379E-2</v>
      </c>
      <c r="Y16" s="227">
        <v>4564</v>
      </c>
      <c r="Z16" s="121">
        <v>2.1166107934003812E-2</v>
      </c>
      <c r="AA16" s="122">
        <v>644</v>
      </c>
      <c r="AB16" s="164">
        <v>2.6876408047112763E-2</v>
      </c>
      <c r="AC16" s="170">
        <v>680</v>
      </c>
      <c r="AD16" s="164">
        <v>2.3E-2</v>
      </c>
      <c r="AE16" s="227">
        <v>858</v>
      </c>
      <c r="AF16" s="121">
        <v>8.2443834502388944E-2</v>
      </c>
      <c r="AG16" s="122">
        <v>1622</v>
      </c>
      <c r="AH16" s="168">
        <v>0.10134616368940984</v>
      </c>
      <c r="AI16" s="166">
        <v>1980</v>
      </c>
      <c r="AJ16" s="168">
        <v>5.3064734062154527E-2</v>
      </c>
      <c r="AK16" s="228">
        <v>1296</v>
      </c>
      <c r="AL16" s="91">
        <f t="shared" si="0"/>
        <v>0</v>
      </c>
      <c r="AM16" s="142">
        <f t="shared" si="1"/>
        <v>0</v>
      </c>
      <c r="AN16" s="82">
        <f t="shared" si="2"/>
        <v>0</v>
      </c>
      <c r="AO16" s="82"/>
    </row>
    <row r="17" spans="1:41" s="95" customFormat="1" ht="18.75" customHeight="1" x14ac:dyDescent="0.15">
      <c r="A17" s="88" t="s">
        <v>12</v>
      </c>
      <c r="B17" s="123">
        <v>7.8557630392788153E-2</v>
      </c>
      <c r="C17" s="124">
        <v>488</v>
      </c>
      <c r="D17" s="205">
        <v>6.6000000000000003E-2</v>
      </c>
      <c r="E17" s="211">
        <v>700</v>
      </c>
      <c r="F17" s="181">
        <v>7.2633968222638901E-2</v>
      </c>
      <c r="G17" s="220">
        <v>736</v>
      </c>
      <c r="H17" s="123"/>
      <c r="I17" s="124"/>
      <c r="J17" s="178"/>
      <c r="K17" s="179"/>
      <c r="L17" s="180"/>
      <c r="M17" s="199"/>
      <c r="N17" s="123">
        <v>6.1174893153440038E-3</v>
      </c>
      <c r="O17" s="124">
        <v>73</v>
      </c>
      <c r="P17" s="205">
        <v>7.0000000000000001E-3</v>
      </c>
      <c r="Q17" s="179">
        <v>86</v>
      </c>
      <c r="R17" s="181">
        <v>1.7869475138121548E-2</v>
      </c>
      <c r="S17" s="234">
        <v>207</v>
      </c>
      <c r="T17" s="123">
        <v>7.1156186612576069E-2</v>
      </c>
      <c r="U17" s="124">
        <v>877</v>
      </c>
      <c r="V17" s="181">
        <v>7.1400793342148244E-2</v>
      </c>
      <c r="W17" s="179">
        <v>918</v>
      </c>
      <c r="X17" s="181">
        <v>8.4081090063143904E-2</v>
      </c>
      <c r="Y17" s="234">
        <v>1012</v>
      </c>
      <c r="Z17" s="123">
        <v>2.2547227300426569E-2</v>
      </c>
      <c r="AA17" s="124">
        <v>148</v>
      </c>
      <c r="AB17" s="181">
        <v>3.063557384545039E-2</v>
      </c>
      <c r="AC17" s="179">
        <v>201</v>
      </c>
      <c r="AD17" s="181">
        <v>0.03</v>
      </c>
      <c r="AE17" s="234">
        <v>185</v>
      </c>
      <c r="AF17" s="123">
        <v>0.10331125827814569</v>
      </c>
      <c r="AG17" s="124">
        <v>624</v>
      </c>
      <c r="AH17" s="181">
        <v>9.9295538409929551E-2</v>
      </c>
      <c r="AI17" s="179">
        <v>592</v>
      </c>
      <c r="AJ17" s="181">
        <v>9.3342981186685964E-2</v>
      </c>
      <c r="AK17" s="230">
        <v>516</v>
      </c>
      <c r="AL17" s="93">
        <f t="shared" si="0"/>
        <v>0</v>
      </c>
      <c r="AM17" s="94">
        <f t="shared" si="1"/>
        <v>0</v>
      </c>
      <c r="AN17" s="94">
        <f t="shared" si="2"/>
        <v>0</v>
      </c>
      <c r="AO17" s="94"/>
    </row>
    <row r="18" spans="1:41" ht="18.75" customHeight="1" x14ac:dyDescent="0.15">
      <c r="A18" s="87" t="s">
        <v>13</v>
      </c>
      <c r="B18" s="119">
        <v>9.4332298136645967E-2</v>
      </c>
      <c r="C18" s="120">
        <v>243</v>
      </c>
      <c r="D18" s="203">
        <v>0.107</v>
      </c>
      <c r="E18" s="209">
        <v>441</v>
      </c>
      <c r="F18" s="168">
        <v>8.1151079136690646E-2</v>
      </c>
      <c r="G18" s="221">
        <v>282</v>
      </c>
      <c r="H18" s="119"/>
      <c r="I18" s="120"/>
      <c r="J18" s="165"/>
      <c r="K18" s="166"/>
      <c r="L18" s="167"/>
      <c r="M18" s="198"/>
      <c r="N18" s="119"/>
      <c r="O18" s="120"/>
      <c r="P18" s="176"/>
      <c r="Q18" s="176"/>
      <c r="R18" s="177"/>
      <c r="S18" s="240"/>
      <c r="T18" s="134">
        <v>8.5021022563147933E-2</v>
      </c>
      <c r="U18" s="135">
        <v>2649</v>
      </c>
      <c r="V18" s="164">
        <v>7.9631569219394988E-2</v>
      </c>
      <c r="W18" s="170">
        <v>2585</v>
      </c>
      <c r="X18" s="164">
        <v>8.5327102803738314E-2</v>
      </c>
      <c r="Y18" s="227">
        <v>2739</v>
      </c>
      <c r="Z18" s="121">
        <v>4.2210020590253944E-2</v>
      </c>
      <c r="AA18" s="122">
        <v>369</v>
      </c>
      <c r="AB18" s="168">
        <v>3.7252747252747249E-2</v>
      </c>
      <c r="AC18" s="166">
        <v>339</v>
      </c>
      <c r="AD18" s="168">
        <v>3.9E-2</v>
      </c>
      <c r="AE18" s="229">
        <v>348</v>
      </c>
      <c r="AF18" s="119">
        <v>0.11278648974668275</v>
      </c>
      <c r="AG18" s="120">
        <v>748</v>
      </c>
      <c r="AH18" s="168">
        <v>0.10991096190337177</v>
      </c>
      <c r="AI18" s="166">
        <v>753</v>
      </c>
      <c r="AJ18" s="168">
        <v>0.10173357664233576</v>
      </c>
      <c r="AK18" s="228">
        <v>669</v>
      </c>
      <c r="AL18" s="91">
        <f t="shared" si="0"/>
        <v>0</v>
      </c>
      <c r="AM18" s="82">
        <f t="shared" si="1"/>
        <v>0</v>
      </c>
      <c r="AN18" s="142">
        <f t="shared" si="2"/>
        <v>0</v>
      </c>
      <c r="AO18" s="82"/>
    </row>
    <row r="19" spans="1:41" ht="18.75" customHeight="1" x14ac:dyDescent="0.15">
      <c r="A19" s="87" t="s">
        <v>14</v>
      </c>
      <c r="B19" s="119">
        <v>5.50951503990178E-2</v>
      </c>
      <c r="C19" s="120">
        <v>359</v>
      </c>
      <c r="D19" s="203">
        <v>4.9000000000000002E-2</v>
      </c>
      <c r="E19" s="209">
        <v>626</v>
      </c>
      <c r="F19" s="168">
        <v>5.923703386198028E-2</v>
      </c>
      <c r="G19" s="221">
        <v>691</v>
      </c>
      <c r="H19" s="119">
        <v>9.5355731225296447E-2</v>
      </c>
      <c r="I19" s="120">
        <v>386</v>
      </c>
      <c r="J19" s="165"/>
      <c r="K19" s="166"/>
      <c r="L19" s="167"/>
      <c r="M19" s="198"/>
      <c r="N19" s="119">
        <v>1.5965166908563134E-2</v>
      </c>
      <c r="O19" s="120">
        <v>385</v>
      </c>
      <c r="P19" s="203">
        <v>1.9E-2</v>
      </c>
      <c r="Q19" s="166">
        <v>434</v>
      </c>
      <c r="R19" s="168">
        <v>2.7019613221780276E-2</v>
      </c>
      <c r="S19" s="229">
        <v>591</v>
      </c>
      <c r="T19" s="119">
        <v>8.7570621468926552E-2</v>
      </c>
      <c r="U19" s="120">
        <v>5084</v>
      </c>
      <c r="V19" s="164">
        <v>8.7173377809546496E-2</v>
      </c>
      <c r="W19" s="170">
        <v>5488</v>
      </c>
      <c r="X19" s="164">
        <v>8.941689116577603E-2</v>
      </c>
      <c r="Y19" s="227">
        <v>6074</v>
      </c>
      <c r="Z19" s="121">
        <v>2.4168083555987371E-2</v>
      </c>
      <c r="AA19" s="122">
        <v>398</v>
      </c>
      <c r="AB19" s="168">
        <v>2.215930075095408E-2</v>
      </c>
      <c r="AC19" s="166">
        <v>360</v>
      </c>
      <c r="AD19" s="168">
        <v>2.5999999999999999E-2</v>
      </c>
      <c r="AE19" s="229">
        <v>506</v>
      </c>
      <c r="AF19" s="119">
        <v>0.10523701390860063</v>
      </c>
      <c r="AG19" s="120">
        <v>1483</v>
      </c>
      <c r="AH19" s="168">
        <v>0.11966099414811326</v>
      </c>
      <c r="AI19" s="166">
        <v>1779</v>
      </c>
      <c r="AJ19" s="168">
        <v>0.13392083212944236</v>
      </c>
      <c r="AK19" s="228">
        <v>1854</v>
      </c>
      <c r="AL19" s="91">
        <f t="shared" si="0"/>
        <v>0</v>
      </c>
      <c r="AM19" s="142">
        <f t="shared" si="1"/>
        <v>0</v>
      </c>
      <c r="AN19" s="82">
        <f t="shared" si="2"/>
        <v>0</v>
      </c>
      <c r="AO19" s="82"/>
    </row>
    <row r="20" spans="1:41" ht="18.75" customHeight="1" x14ac:dyDescent="0.15">
      <c r="A20" s="87" t="s">
        <v>15</v>
      </c>
      <c r="B20" s="119">
        <v>6.4599483204134363E-3</v>
      </c>
      <c r="C20" s="120">
        <v>20</v>
      </c>
      <c r="D20" s="204">
        <v>0.01</v>
      </c>
      <c r="E20" s="210">
        <v>46</v>
      </c>
      <c r="F20" s="164">
        <v>1.6534114692339893E-2</v>
      </c>
      <c r="G20" s="183">
        <v>79</v>
      </c>
      <c r="H20" s="121"/>
      <c r="I20" s="122"/>
      <c r="J20" s="165"/>
      <c r="K20" s="166"/>
      <c r="L20" s="167"/>
      <c r="M20" s="198"/>
      <c r="N20" s="119">
        <v>3.7256562235393732E-2</v>
      </c>
      <c r="O20" s="120">
        <v>220</v>
      </c>
      <c r="P20" s="217">
        <v>3.6999999999999998E-2</v>
      </c>
      <c r="Q20" s="173">
        <v>239</v>
      </c>
      <c r="R20" s="168">
        <v>3.6819811013359398E-2</v>
      </c>
      <c r="S20" s="236">
        <v>226</v>
      </c>
      <c r="T20" s="119">
        <v>7.2806201550387598E-2</v>
      </c>
      <c r="U20" s="120">
        <v>1174</v>
      </c>
      <c r="V20" s="164">
        <v>8.2802909752216408E-2</v>
      </c>
      <c r="W20" s="170">
        <v>1457</v>
      </c>
      <c r="X20" s="164">
        <v>8.5001888930865133E-2</v>
      </c>
      <c r="Y20" s="227">
        <v>1350</v>
      </c>
      <c r="Z20" s="121">
        <v>5.9674665228722924E-2</v>
      </c>
      <c r="AA20" s="122">
        <v>664</v>
      </c>
      <c r="AB20" s="164">
        <v>7.0175438596491224E-2</v>
      </c>
      <c r="AC20" s="170">
        <v>832</v>
      </c>
      <c r="AD20" s="164">
        <v>7.9000000000000001E-2</v>
      </c>
      <c r="AE20" s="227">
        <v>908</v>
      </c>
      <c r="AF20" s="121">
        <v>8.6835145459888338E-2</v>
      </c>
      <c r="AG20" s="122">
        <v>591</v>
      </c>
      <c r="AH20" s="164">
        <v>9.3614035087719302E-2</v>
      </c>
      <c r="AI20" s="170">
        <v>667</v>
      </c>
      <c r="AJ20" s="164">
        <v>9.9602859412231931E-2</v>
      </c>
      <c r="AK20" s="227">
        <v>627</v>
      </c>
      <c r="AL20" s="91">
        <f t="shared" si="0"/>
        <v>0</v>
      </c>
      <c r="AM20" s="142">
        <f t="shared" si="1"/>
        <v>0</v>
      </c>
      <c r="AN20" s="82">
        <f t="shared" si="2"/>
        <v>0</v>
      </c>
      <c r="AO20" s="82"/>
    </row>
    <row r="21" spans="1:41" ht="18.75" customHeight="1" x14ac:dyDescent="0.15">
      <c r="A21" s="87" t="s">
        <v>16</v>
      </c>
      <c r="B21" s="119">
        <v>0.14311334289813488</v>
      </c>
      <c r="C21" s="120">
        <v>399</v>
      </c>
      <c r="D21" s="203">
        <v>0.13800000000000001</v>
      </c>
      <c r="E21" s="209">
        <v>619</v>
      </c>
      <c r="F21" s="168">
        <v>0.13765822784810128</v>
      </c>
      <c r="G21" s="221">
        <v>609</v>
      </c>
      <c r="H21" s="119"/>
      <c r="I21" s="120"/>
      <c r="J21" s="165"/>
      <c r="K21" s="166"/>
      <c r="L21" s="167"/>
      <c r="M21" s="198"/>
      <c r="N21" s="119"/>
      <c r="O21" s="120"/>
      <c r="P21" s="176"/>
      <c r="Q21" s="176"/>
      <c r="R21" s="177"/>
      <c r="S21" s="240"/>
      <c r="T21" s="134">
        <v>8.3288482238966635E-2</v>
      </c>
      <c r="U21" s="135">
        <v>619</v>
      </c>
      <c r="V21" s="164">
        <v>7.6065029073217036E-2</v>
      </c>
      <c r="W21" s="170">
        <v>641</v>
      </c>
      <c r="X21" s="164">
        <v>7.3033707865168537E-2</v>
      </c>
      <c r="Y21" s="227">
        <v>507</v>
      </c>
      <c r="Z21" s="121">
        <v>1.9707669568073575E-2</v>
      </c>
      <c r="AA21" s="122">
        <v>120</v>
      </c>
      <c r="AB21" s="168">
        <v>2.3357955679776402E-2</v>
      </c>
      <c r="AC21" s="166">
        <v>117</v>
      </c>
      <c r="AD21" s="168">
        <v>3.1E-2</v>
      </c>
      <c r="AE21" s="229">
        <v>262</v>
      </c>
      <c r="AF21" s="119">
        <v>8.7780548628428934E-2</v>
      </c>
      <c r="AG21" s="120">
        <v>528</v>
      </c>
      <c r="AH21" s="168">
        <v>0.10822260735605622</v>
      </c>
      <c r="AI21" s="166">
        <v>562</v>
      </c>
      <c r="AJ21" s="168">
        <v>0.12215088282504012</v>
      </c>
      <c r="AK21" s="228">
        <v>761</v>
      </c>
      <c r="AL21" s="91">
        <f t="shared" si="0"/>
        <v>0</v>
      </c>
      <c r="AM21" s="142">
        <f t="shared" si="1"/>
        <v>0</v>
      </c>
      <c r="AN21" s="82">
        <f t="shared" si="2"/>
        <v>0</v>
      </c>
      <c r="AO21" s="82"/>
    </row>
    <row r="22" spans="1:41" ht="18.75" customHeight="1" x14ac:dyDescent="0.15">
      <c r="A22" s="87" t="s">
        <v>17</v>
      </c>
      <c r="B22" s="119">
        <v>8.101173020527859E-2</v>
      </c>
      <c r="C22" s="120">
        <v>663</v>
      </c>
      <c r="D22" s="203">
        <v>6.2E-2</v>
      </c>
      <c r="E22" s="209">
        <v>791</v>
      </c>
      <c r="F22" s="168">
        <v>6.9878574226400314E-2</v>
      </c>
      <c r="G22" s="221">
        <v>892</v>
      </c>
      <c r="H22" s="119"/>
      <c r="I22" s="120"/>
      <c r="J22" s="165"/>
      <c r="K22" s="166"/>
      <c r="L22" s="167"/>
      <c r="M22" s="198"/>
      <c r="N22" s="119">
        <v>1.0498687664041995E-2</v>
      </c>
      <c r="O22" s="120">
        <v>144</v>
      </c>
      <c r="P22" s="203">
        <v>1.4999999999999999E-2</v>
      </c>
      <c r="Q22" s="166">
        <v>203</v>
      </c>
      <c r="R22" s="168">
        <v>1.6029310739638196E-2</v>
      </c>
      <c r="S22" s="229">
        <v>210</v>
      </c>
      <c r="T22" s="119">
        <v>6.0288196651833013E-2</v>
      </c>
      <c r="U22" s="120">
        <v>1138</v>
      </c>
      <c r="V22" s="219">
        <v>6.102895230160383E-2</v>
      </c>
      <c r="W22" s="173">
        <v>1172</v>
      </c>
      <c r="X22" s="168">
        <v>6.3145871859023164E-2</v>
      </c>
      <c r="Y22" s="236">
        <v>1161</v>
      </c>
      <c r="Z22" s="119">
        <v>3.4875444839857654E-2</v>
      </c>
      <c r="AA22" s="120">
        <v>294</v>
      </c>
      <c r="AB22" s="164">
        <v>3.1078142985036451E-2</v>
      </c>
      <c r="AC22" s="170">
        <v>243</v>
      </c>
      <c r="AD22" s="164">
        <v>2.8000000000000001E-2</v>
      </c>
      <c r="AE22" s="227">
        <v>207</v>
      </c>
      <c r="AF22" s="121">
        <v>5.362673186634067E-2</v>
      </c>
      <c r="AG22" s="122">
        <v>329</v>
      </c>
      <c r="AH22" s="168">
        <v>7.079929521063591E-2</v>
      </c>
      <c r="AI22" s="166">
        <v>442</v>
      </c>
      <c r="AJ22" s="168">
        <v>7.0876056844756258E-2</v>
      </c>
      <c r="AK22" s="228">
        <v>394</v>
      </c>
      <c r="AL22" s="91">
        <f t="shared" si="0"/>
        <v>0</v>
      </c>
      <c r="AM22" s="142">
        <f t="shared" si="1"/>
        <v>0</v>
      </c>
      <c r="AN22" s="82">
        <f t="shared" si="2"/>
        <v>0</v>
      </c>
      <c r="AO22" s="82"/>
    </row>
    <row r="23" spans="1:41" ht="18.75" customHeight="1" x14ac:dyDescent="0.15">
      <c r="A23" s="87" t="s">
        <v>18</v>
      </c>
      <c r="B23" s="119">
        <v>0.11054739652870493</v>
      </c>
      <c r="C23" s="120">
        <v>414</v>
      </c>
      <c r="D23" s="203">
        <v>0.13600000000000001</v>
      </c>
      <c r="E23" s="209">
        <v>712</v>
      </c>
      <c r="F23" s="168">
        <v>0.15083043646195443</v>
      </c>
      <c r="G23" s="221">
        <v>781</v>
      </c>
      <c r="H23" s="119"/>
      <c r="I23" s="120"/>
      <c r="J23" s="165"/>
      <c r="K23" s="166"/>
      <c r="L23" s="167"/>
      <c r="M23" s="198"/>
      <c r="N23" s="119">
        <v>3.1521519498888664E-2</v>
      </c>
      <c r="O23" s="120">
        <v>156</v>
      </c>
      <c r="P23" s="203">
        <v>3.9E-2</v>
      </c>
      <c r="Q23" s="166">
        <v>217</v>
      </c>
      <c r="R23" s="168">
        <v>6.7098293113596233E-2</v>
      </c>
      <c r="S23" s="229">
        <v>342</v>
      </c>
      <c r="T23" s="119">
        <v>8.9390810531750131E-2</v>
      </c>
      <c r="U23" s="120">
        <v>6926</v>
      </c>
      <c r="V23" s="164">
        <v>9.2927549284499145E-2</v>
      </c>
      <c r="W23" s="170">
        <v>7429</v>
      </c>
      <c r="X23" s="164">
        <v>9.2650922065531341E-2</v>
      </c>
      <c r="Y23" s="227">
        <v>7089</v>
      </c>
      <c r="Z23" s="121">
        <v>1.1691815728989707E-2</v>
      </c>
      <c r="AA23" s="122">
        <v>117</v>
      </c>
      <c r="AB23" s="164">
        <v>1.2246390056662402E-2</v>
      </c>
      <c r="AC23" s="170">
        <v>134</v>
      </c>
      <c r="AD23" s="164">
        <v>1.4999999999999999E-2</v>
      </c>
      <c r="AE23" s="227">
        <v>136</v>
      </c>
      <c r="AF23" s="121">
        <v>0.13149373504153175</v>
      </c>
      <c r="AG23" s="122">
        <v>934</v>
      </c>
      <c r="AH23" s="164">
        <v>0.10881174899866489</v>
      </c>
      <c r="AI23" s="170">
        <v>815</v>
      </c>
      <c r="AJ23" s="164">
        <v>0.14330269205515431</v>
      </c>
      <c r="AK23" s="227">
        <v>873</v>
      </c>
      <c r="AL23" s="91">
        <f t="shared" si="0"/>
        <v>0</v>
      </c>
      <c r="AM23" s="142">
        <f t="shared" si="1"/>
        <v>0</v>
      </c>
      <c r="AN23" s="82">
        <f t="shared" si="2"/>
        <v>0</v>
      </c>
      <c r="AO23" s="82"/>
    </row>
    <row r="24" spans="1:41" ht="18.75" customHeight="1" x14ac:dyDescent="0.15">
      <c r="A24" s="87" t="s">
        <v>19</v>
      </c>
      <c r="B24" s="119">
        <v>0.13354894691172992</v>
      </c>
      <c r="C24" s="120">
        <v>1693</v>
      </c>
      <c r="D24" s="203">
        <v>0.121</v>
      </c>
      <c r="E24" s="209">
        <v>2334</v>
      </c>
      <c r="F24" s="168">
        <v>0.12922927251107988</v>
      </c>
      <c r="G24" s="221">
        <v>2391</v>
      </c>
      <c r="H24" s="119"/>
      <c r="I24" s="120"/>
      <c r="J24" s="165"/>
      <c r="K24" s="166"/>
      <c r="L24" s="167"/>
      <c r="M24" s="198"/>
      <c r="N24" s="119">
        <v>1.9698683106555284E-2</v>
      </c>
      <c r="O24" s="120">
        <v>540</v>
      </c>
      <c r="P24" s="204">
        <v>2.9000000000000001E-2</v>
      </c>
      <c r="Q24" s="170">
        <v>813</v>
      </c>
      <c r="R24" s="164">
        <v>2.9225786551511413E-2</v>
      </c>
      <c r="S24" s="227">
        <v>758</v>
      </c>
      <c r="T24" s="121">
        <v>5.4902896895087726E-2</v>
      </c>
      <c r="U24" s="122">
        <v>3220</v>
      </c>
      <c r="V24" s="164">
        <v>8.4155750942041987E-2</v>
      </c>
      <c r="W24" s="170">
        <v>5159</v>
      </c>
      <c r="X24" s="164">
        <v>8.0769230769230774E-2</v>
      </c>
      <c r="Y24" s="227">
        <v>4767</v>
      </c>
      <c r="Z24" s="121">
        <v>1.3310459062943682E-2</v>
      </c>
      <c r="AA24" s="122">
        <v>225</v>
      </c>
      <c r="AB24" s="168">
        <v>1.9261146496815287E-2</v>
      </c>
      <c r="AC24" s="166">
        <v>378</v>
      </c>
      <c r="AD24" s="168">
        <v>2.1000000000000001E-2</v>
      </c>
      <c r="AE24" s="229">
        <v>479</v>
      </c>
      <c r="AF24" s="119">
        <v>9.1525220416241823E-2</v>
      </c>
      <c r="AG24" s="120">
        <v>1526</v>
      </c>
      <c r="AH24" s="168">
        <v>8.7689811058305325E-2</v>
      </c>
      <c r="AI24" s="166">
        <v>1513</v>
      </c>
      <c r="AJ24" s="168">
        <v>9.5299495955925448E-2</v>
      </c>
      <c r="AK24" s="228">
        <v>1626</v>
      </c>
      <c r="AL24" s="91">
        <f t="shared" si="0"/>
        <v>0</v>
      </c>
      <c r="AM24" s="142">
        <f t="shared" si="1"/>
        <v>0</v>
      </c>
      <c r="AN24" s="82">
        <f t="shared" si="2"/>
        <v>0</v>
      </c>
      <c r="AO24" s="82"/>
    </row>
    <row r="25" spans="1:41" ht="18.75" customHeight="1" x14ac:dyDescent="0.15">
      <c r="A25" s="87" t="s">
        <v>20</v>
      </c>
      <c r="B25" s="119"/>
      <c r="C25" s="120"/>
      <c r="D25" s="176"/>
      <c r="E25" s="212"/>
      <c r="F25" s="177"/>
      <c r="G25" s="224"/>
      <c r="H25" s="134"/>
      <c r="I25" s="135"/>
      <c r="J25" s="165"/>
      <c r="K25" s="166"/>
      <c r="L25" s="167"/>
      <c r="M25" s="198"/>
      <c r="N25" s="119">
        <v>3.7382102599493906E-2</v>
      </c>
      <c r="O25" s="120">
        <v>325</v>
      </c>
      <c r="P25" s="204">
        <v>4.8000000000000001E-2</v>
      </c>
      <c r="Q25" s="170">
        <v>84</v>
      </c>
      <c r="R25" s="164">
        <v>4.3882978723404256E-2</v>
      </c>
      <c r="S25" s="227">
        <v>66</v>
      </c>
      <c r="T25" s="121">
        <v>7.5780368559608874E-2</v>
      </c>
      <c r="U25" s="122">
        <v>1612</v>
      </c>
      <c r="V25" s="164">
        <v>7.0027050710557398E-2</v>
      </c>
      <c r="W25" s="170">
        <v>1838</v>
      </c>
      <c r="X25" s="164">
        <v>7.2820379290890941E-2</v>
      </c>
      <c r="Y25" s="227">
        <v>1678</v>
      </c>
      <c r="Z25" s="121">
        <v>2.4282895735316435E-2</v>
      </c>
      <c r="AA25" s="122">
        <v>320</v>
      </c>
      <c r="AB25" s="164">
        <v>2.4313313181758445E-2</v>
      </c>
      <c r="AC25" s="170">
        <v>370</v>
      </c>
      <c r="AD25" s="164">
        <v>2.5000000000000001E-2</v>
      </c>
      <c r="AE25" s="227">
        <v>472</v>
      </c>
      <c r="AF25" s="121">
        <v>5.4547219256527224E-2</v>
      </c>
      <c r="AG25" s="122">
        <v>562</v>
      </c>
      <c r="AH25" s="168">
        <v>3.845457835685849E-2</v>
      </c>
      <c r="AI25" s="166">
        <v>425</v>
      </c>
      <c r="AJ25" s="168">
        <v>5.1157407407407408E-2</v>
      </c>
      <c r="AK25" s="228">
        <v>663</v>
      </c>
      <c r="AL25" s="91">
        <f t="shared" si="0"/>
        <v>0</v>
      </c>
      <c r="AM25" s="142">
        <f t="shared" si="1"/>
        <v>0</v>
      </c>
      <c r="AN25" s="82">
        <f t="shared" si="2"/>
        <v>0</v>
      </c>
      <c r="AO25" s="82"/>
    </row>
    <row r="26" spans="1:41" ht="18.75" customHeight="1" x14ac:dyDescent="0.15">
      <c r="A26" s="87" t="s">
        <v>21</v>
      </c>
      <c r="B26" s="119">
        <v>7.3879885605338411E-2</v>
      </c>
      <c r="C26" s="120">
        <v>155</v>
      </c>
      <c r="D26" s="203">
        <v>5.8999999999999997E-2</v>
      </c>
      <c r="E26" s="209">
        <v>144</v>
      </c>
      <c r="F26" s="168">
        <v>5.6580565805658053E-2</v>
      </c>
      <c r="G26" s="221">
        <v>138</v>
      </c>
      <c r="H26" s="119"/>
      <c r="I26" s="120"/>
      <c r="J26" s="165"/>
      <c r="K26" s="166"/>
      <c r="L26" s="167"/>
      <c r="M26" s="198"/>
      <c r="N26" s="119">
        <v>2.497945081430502E-2</v>
      </c>
      <c r="O26" s="120">
        <v>1793</v>
      </c>
      <c r="P26" s="204">
        <v>1.7000000000000001E-2</v>
      </c>
      <c r="Q26" s="170">
        <v>1214</v>
      </c>
      <c r="R26" s="164">
        <v>2.1329391983511418E-2</v>
      </c>
      <c r="S26" s="227">
        <v>1573</v>
      </c>
      <c r="T26" s="121">
        <v>7.5726200747771061E-2</v>
      </c>
      <c r="U26" s="122">
        <v>2633</v>
      </c>
      <c r="V26" s="164">
        <v>8.1267290912960199E-2</v>
      </c>
      <c r="W26" s="170">
        <v>3055</v>
      </c>
      <c r="X26" s="164">
        <v>8.0166089965397924E-2</v>
      </c>
      <c r="Y26" s="227">
        <v>2896</v>
      </c>
      <c r="Z26" s="121">
        <v>2.3984550211811614E-2</v>
      </c>
      <c r="AA26" s="122">
        <v>385</v>
      </c>
      <c r="AB26" s="168">
        <v>2.1745714458780058E-2</v>
      </c>
      <c r="AC26" s="166">
        <v>359</v>
      </c>
      <c r="AD26" s="168">
        <v>2.4E-2</v>
      </c>
      <c r="AE26" s="229">
        <v>456</v>
      </c>
      <c r="AF26" s="119">
        <v>8.1002728512960434E-2</v>
      </c>
      <c r="AG26" s="120">
        <v>475</v>
      </c>
      <c r="AH26" s="168">
        <v>8.447907118851207E-2</v>
      </c>
      <c r="AI26" s="166">
        <v>553</v>
      </c>
      <c r="AJ26" s="168">
        <v>5.9737476560407177E-2</v>
      </c>
      <c r="AK26" s="228">
        <v>446</v>
      </c>
      <c r="AL26" s="91">
        <f t="shared" si="0"/>
        <v>0</v>
      </c>
      <c r="AM26" s="142">
        <f t="shared" si="1"/>
        <v>0</v>
      </c>
      <c r="AN26" s="82">
        <f t="shared" si="2"/>
        <v>0</v>
      </c>
      <c r="AO26" s="82"/>
    </row>
    <row r="27" spans="1:41" ht="18.75" customHeight="1" x14ac:dyDescent="0.15">
      <c r="A27" s="87" t="s">
        <v>22</v>
      </c>
      <c r="B27" s="119">
        <v>0.24727022611985211</v>
      </c>
      <c r="C27" s="120">
        <v>2876</v>
      </c>
      <c r="D27" s="204">
        <v>0.22600000000000001</v>
      </c>
      <c r="E27" s="210">
        <v>4477</v>
      </c>
      <c r="F27" s="164">
        <v>3.9401962311166487E-2</v>
      </c>
      <c r="G27" s="183">
        <v>759</v>
      </c>
      <c r="H27" s="121"/>
      <c r="I27" s="122"/>
      <c r="J27" s="165"/>
      <c r="K27" s="166"/>
      <c r="L27" s="167"/>
      <c r="M27" s="198"/>
      <c r="N27" s="119">
        <v>2.0016492990479046E-2</v>
      </c>
      <c r="O27" s="120">
        <v>534</v>
      </c>
      <c r="P27" s="203">
        <v>1.7999999999999999E-2</v>
      </c>
      <c r="Q27" s="166">
        <v>489</v>
      </c>
      <c r="R27" s="168">
        <v>1.3168269988960733E-2</v>
      </c>
      <c r="S27" s="229">
        <v>334</v>
      </c>
      <c r="T27" s="119">
        <v>0.16618212510550501</v>
      </c>
      <c r="U27" s="120">
        <v>3544</v>
      </c>
      <c r="V27" s="164">
        <v>0.18612397432772768</v>
      </c>
      <c r="W27" s="170">
        <v>4582</v>
      </c>
      <c r="X27" s="164">
        <v>0.18007539536594336</v>
      </c>
      <c r="Y27" s="227">
        <v>3917</v>
      </c>
      <c r="Z27" s="121">
        <v>2.8786150439508825E-2</v>
      </c>
      <c r="AA27" s="122">
        <v>429</v>
      </c>
      <c r="AB27" s="164">
        <v>2.6645053442074868E-2</v>
      </c>
      <c r="AC27" s="170">
        <v>526</v>
      </c>
      <c r="AD27" s="164">
        <v>0.03</v>
      </c>
      <c r="AE27" s="227">
        <v>523</v>
      </c>
      <c r="AF27" s="121">
        <v>8.7505022097227797E-2</v>
      </c>
      <c r="AG27" s="122">
        <v>1089</v>
      </c>
      <c r="AH27" s="168"/>
      <c r="AI27" s="166"/>
      <c r="AJ27" s="168">
        <v>0.10932798395185557</v>
      </c>
      <c r="AK27" s="228">
        <v>981</v>
      </c>
      <c r="AL27" s="91">
        <f t="shared" si="0"/>
        <v>0</v>
      </c>
      <c r="AM27" s="142">
        <f t="shared" si="1"/>
        <v>0</v>
      </c>
      <c r="AN27" s="82">
        <f t="shared" si="2"/>
        <v>0</v>
      </c>
      <c r="AO27" s="82"/>
    </row>
    <row r="28" spans="1:41" s="95" customFormat="1" ht="18.75" customHeight="1" x14ac:dyDescent="0.15">
      <c r="A28" s="88" t="s">
        <v>23</v>
      </c>
      <c r="B28" s="123">
        <v>6.9993913572732802E-3</v>
      </c>
      <c r="C28" s="124">
        <v>46</v>
      </c>
      <c r="D28" s="205">
        <v>8.0000000000000002E-3</v>
      </c>
      <c r="E28" s="211">
        <v>68</v>
      </c>
      <c r="F28" s="181">
        <v>1.0412698412698413E-2</v>
      </c>
      <c r="G28" s="220">
        <v>82</v>
      </c>
      <c r="H28" s="123"/>
      <c r="I28" s="124"/>
      <c r="J28" s="178"/>
      <c r="K28" s="179"/>
      <c r="L28" s="180"/>
      <c r="M28" s="199"/>
      <c r="N28" s="123">
        <v>9.8643118673271586E-3</v>
      </c>
      <c r="O28" s="124">
        <v>229</v>
      </c>
      <c r="P28" s="205">
        <v>1.2E-2</v>
      </c>
      <c r="Q28" s="179">
        <v>292</v>
      </c>
      <c r="R28" s="181">
        <v>1.1108494269116032E-2</v>
      </c>
      <c r="S28" s="234">
        <v>283</v>
      </c>
      <c r="T28" s="123">
        <v>6.1860728439328175E-2</v>
      </c>
      <c r="U28" s="124">
        <v>3278</v>
      </c>
      <c r="V28" s="181">
        <v>6.2641176794666964E-2</v>
      </c>
      <c r="W28" s="179">
        <v>3411</v>
      </c>
      <c r="X28" s="181">
        <v>7.2749346283152785E-2</v>
      </c>
      <c r="Y28" s="234">
        <v>3895</v>
      </c>
      <c r="Z28" s="123">
        <v>2.2665236888282318E-2</v>
      </c>
      <c r="AA28" s="124">
        <v>465</v>
      </c>
      <c r="AB28" s="181">
        <v>2.5434078479265119E-2</v>
      </c>
      <c r="AC28" s="179">
        <v>479</v>
      </c>
      <c r="AD28" s="181">
        <v>3.2000000000000001E-2</v>
      </c>
      <c r="AE28" s="234">
        <v>774</v>
      </c>
      <c r="AF28" s="123">
        <v>4.0738770236376072E-2</v>
      </c>
      <c r="AG28" s="124">
        <v>536</v>
      </c>
      <c r="AH28" s="181">
        <v>5.65599173553719E-2</v>
      </c>
      <c r="AI28" s="179">
        <v>657</v>
      </c>
      <c r="AJ28" s="181">
        <v>6.2101352772131489E-2</v>
      </c>
      <c r="AK28" s="230">
        <v>886</v>
      </c>
      <c r="AL28" s="93">
        <f t="shared" si="0"/>
        <v>0</v>
      </c>
      <c r="AM28" s="94">
        <f t="shared" si="1"/>
        <v>0</v>
      </c>
      <c r="AN28" s="94">
        <f t="shared" si="2"/>
        <v>0</v>
      </c>
      <c r="AO28" s="94"/>
    </row>
    <row r="29" spans="1:41" ht="18.75" customHeight="1" x14ac:dyDescent="0.15">
      <c r="A29" s="87" t="s">
        <v>24</v>
      </c>
      <c r="B29" s="119">
        <v>0.10075566750629723</v>
      </c>
      <c r="C29" s="120">
        <v>120</v>
      </c>
      <c r="D29" s="203">
        <v>7.8E-2</v>
      </c>
      <c r="E29" s="209">
        <v>121</v>
      </c>
      <c r="F29" s="168">
        <v>6.6448801742919394E-2</v>
      </c>
      <c r="G29" s="221">
        <v>122</v>
      </c>
      <c r="H29" s="119"/>
      <c r="I29" s="120"/>
      <c r="J29" s="165"/>
      <c r="K29" s="166"/>
      <c r="L29" s="167"/>
      <c r="M29" s="198"/>
      <c r="N29" s="119">
        <v>1.2903225806451613E-2</v>
      </c>
      <c r="O29" s="120">
        <v>12</v>
      </c>
      <c r="P29" s="203">
        <v>1.6E-2</v>
      </c>
      <c r="Q29" s="166">
        <v>13</v>
      </c>
      <c r="R29" s="168">
        <v>1.5739769150052464E-2</v>
      </c>
      <c r="S29" s="229">
        <v>15</v>
      </c>
      <c r="T29" s="119">
        <v>8.8706337153113352E-2</v>
      </c>
      <c r="U29" s="120">
        <v>1285</v>
      </c>
      <c r="V29" s="164">
        <v>9.194306773414665E-2</v>
      </c>
      <c r="W29" s="170">
        <v>1447</v>
      </c>
      <c r="X29" s="164">
        <v>9.4848465012764283E-2</v>
      </c>
      <c r="Y29" s="227">
        <v>1449</v>
      </c>
      <c r="Z29" s="121">
        <v>2.0939276099311996E-2</v>
      </c>
      <c r="AA29" s="122">
        <v>70</v>
      </c>
      <c r="AB29" s="164">
        <v>1.9814637264301695E-2</v>
      </c>
      <c r="AC29" s="170">
        <v>62</v>
      </c>
      <c r="AD29" s="164">
        <v>2.8000000000000001E-2</v>
      </c>
      <c r="AE29" s="227">
        <v>98</v>
      </c>
      <c r="AF29" s="121">
        <v>0.14514378730330982</v>
      </c>
      <c r="AG29" s="122">
        <v>535</v>
      </c>
      <c r="AH29" s="168">
        <v>0.11345646437994723</v>
      </c>
      <c r="AI29" s="166">
        <v>387</v>
      </c>
      <c r="AJ29" s="168">
        <v>0.11733408008961076</v>
      </c>
      <c r="AK29" s="228">
        <v>419</v>
      </c>
      <c r="AL29" s="91">
        <f t="shared" si="0"/>
        <v>0</v>
      </c>
      <c r="AM29" s="142">
        <f t="shared" si="1"/>
        <v>0</v>
      </c>
      <c r="AN29" s="82">
        <f t="shared" si="2"/>
        <v>0</v>
      </c>
      <c r="AO29" s="82"/>
    </row>
    <row r="30" spans="1:41" ht="18.75" customHeight="1" x14ac:dyDescent="0.15">
      <c r="A30" s="87" t="s">
        <v>25</v>
      </c>
      <c r="B30" s="119">
        <v>6.3157894736842107E-2</v>
      </c>
      <c r="C30" s="120">
        <v>24</v>
      </c>
      <c r="D30" s="203">
        <v>6.3E-2</v>
      </c>
      <c r="E30" s="209">
        <v>32</v>
      </c>
      <c r="F30" s="168">
        <v>7.4066874027993779E-2</v>
      </c>
      <c r="G30" s="221">
        <v>381</v>
      </c>
      <c r="H30" s="119"/>
      <c r="I30" s="120"/>
      <c r="J30" s="165"/>
      <c r="K30" s="166"/>
      <c r="L30" s="167"/>
      <c r="M30" s="198"/>
      <c r="N30" s="119">
        <v>7.6655052264808357E-2</v>
      </c>
      <c r="O30" s="120">
        <v>22</v>
      </c>
      <c r="P30" s="204">
        <v>9.4E-2</v>
      </c>
      <c r="Q30" s="170">
        <v>22</v>
      </c>
      <c r="R30" s="164">
        <v>9.0909090909090912E-2</v>
      </c>
      <c r="S30" s="227">
        <v>28</v>
      </c>
      <c r="T30" s="121">
        <v>7.2572140734349533E-2</v>
      </c>
      <c r="U30" s="122">
        <v>1514</v>
      </c>
      <c r="V30" s="164">
        <v>7.5475214312336933E-2</v>
      </c>
      <c r="W30" s="170">
        <v>1620</v>
      </c>
      <c r="X30" s="164">
        <v>6.6158593603890037E-2</v>
      </c>
      <c r="Y30" s="227">
        <v>1415</v>
      </c>
      <c r="Z30" s="121">
        <v>4.0307101727447218E-2</v>
      </c>
      <c r="AA30" s="122">
        <v>252</v>
      </c>
      <c r="AB30" s="164">
        <v>3.5480492275464778E-2</v>
      </c>
      <c r="AC30" s="170">
        <v>271</v>
      </c>
      <c r="AD30" s="164">
        <v>2.1999999999999999E-2</v>
      </c>
      <c r="AE30" s="227">
        <v>129</v>
      </c>
      <c r="AF30" s="121">
        <v>0.10371730151445617</v>
      </c>
      <c r="AG30" s="122">
        <v>226</v>
      </c>
      <c r="AH30" s="164">
        <v>8.994197292069632E-2</v>
      </c>
      <c r="AI30" s="170">
        <v>186</v>
      </c>
      <c r="AJ30" s="164">
        <v>0.10384153661464586</v>
      </c>
      <c r="AK30" s="227">
        <v>173</v>
      </c>
      <c r="AL30" s="91">
        <f t="shared" si="0"/>
        <v>0</v>
      </c>
      <c r="AM30" s="142">
        <f t="shared" si="1"/>
        <v>0</v>
      </c>
      <c r="AN30" s="82">
        <f t="shared" si="2"/>
        <v>0</v>
      </c>
      <c r="AO30" s="82"/>
    </row>
    <row r="31" spans="1:41" ht="18.75" customHeight="1" x14ac:dyDescent="0.15">
      <c r="A31" s="87" t="s">
        <v>26</v>
      </c>
      <c r="B31" s="119">
        <v>0.10401647785787847</v>
      </c>
      <c r="C31" s="120">
        <v>101</v>
      </c>
      <c r="D31" s="203">
        <v>5.7000000000000002E-2</v>
      </c>
      <c r="E31" s="209">
        <v>79</v>
      </c>
      <c r="F31" s="168">
        <v>8.6861313868613135E-2</v>
      </c>
      <c r="G31" s="221">
        <v>119</v>
      </c>
      <c r="H31" s="119"/>
      <c r="I31" s="120"/>
      <c r="J31" s="165"/>
      <c r="K31" s="166"/>
      <c r="L31" s="167"/>
      <c r="M31" s="198"/>
      <c r="N31" s="119">
        <v>3.2362459546925568E-3</v>
      </c>
      <c r="O31" s="120">
        <v>1</v>
      </c>
      <c r="P31" s="204">
        <v>3.6999999999999998E-2</v>
      </c>
      <c r="Q31" s="170">
        <v>14</v>
      </c>
      <c r="R31" s="164">
        <v>4.472843450479233E-2</v>
      </c>
      <c r="S31" s="227">
        <v>14</v>
      </c>
      <c r="T31" s="121">
        <v>0.1065442561205273</v>
      </c>
      <c r="U31" s="122">
        <v>2263</v>
      </c>
      <c r="V31" s="164">
        <v>6.7271352985638702E-2</v>
      </c>
      <c r="W31" s="170">
        <v>89</v>
      </c>
      <c r="X31" s="164">
        <v>0.10316815597075549</v>
      </c>
      <c r="Y31" s="227">
        <v>127</v>
      </c>
      <c r="Z31" s="121">
        <v>1.0804321728691477E-2</v>
      </c>
      <c r="AA31" s="122">
        <v>45</v>
      </c>
      <c r="AB31" s="168">
        <v>1.7322834645669291E-2</v>
      </c>
      <c r="AC31" s="166">
        <v>77</v>
      </c>
      <c r="AD31" s="168">
        <v>2.3E-2</v>
      </c>
      <c r="AE31" s="229">
        <v>137</v>
      </c>
      <c r="AF31" s="119">
        <v>0.14235500878734622</v>
      </c>
      <c r="AG31" s="120">
        <v>324</v>
      </c>
      <c r="AH31" s="168">
        <v>0.14974619289340102</v>
      </c>
      <c r="AI31" s="166">
        <v>413</v>
      </c>
      <c r="AJ31" s="168">
        <v>0.13917940466613032</v>
      </c>
      <c r="AK31" s="228">
        <v>519</v>
      </c>
      <c r="AL31" s="91">
        <f t="shared" si="0"/>
        <v>0</v>
      </c>
      <c r="AM31" s="82">
        <f t="shared" si="1"/>
        <v>0</v>
      </c>
      <c r="AN31" s="82">
        <f t="shared" si="2"/>
        <v>0</v>
      </c>
      <c r="AO31" s="82"/>
    </row>
    <row r="32" spans="1:41" ht="18.75" customHeight="1" x14ac:dyDescent="0.15">
      <c r="A32" s="87" t="s">
        <v>27</v>
      </c>
      <c r="B32" s="119">
        <v>5.8234758871701549E-2</v>
      </c>
      <c r="C32" s="120">
        <v>64</v>
      </c>
      <c r="D32" s="203">
        <v>6.9000000000000006E-2</v>
      </c>
      <c r="E32" s="209">
        <v>96</v>
      </c>
      <c r="F32" s="168">
        <v>0.11690046760187041</v>
      </c>
      <c r="G32" s="221">
        <v>175</v>
      </c>
      <c r="H32" s="119"/>
      <c r="I32" s="120"/>
      <c r="J32" s="165"/>
      <c r="K32" s="166"/>
      <c r="L32" s="167"/>
      <c r="M32" s="198"/>
      <c r="N32" s="119">
        <v>8.2361015785861365E-3</v>
      </c>
      <c r="O32" s="120">
        <v>12</v>
      </c>
      <c r="P32" s="204">
        <v>1.4999999999999999E-2</v>
      </c>
      <c r="Q32" s="170">
        <v>23</v>
      </c>
      <c r="R32" s="164">
        <v>1.8404907975460124E-2</v>
      </c>
      <c r="S32" s="227">
        <v>24</v>
      </c>
      <c r="T32" s="121">
        <v>8.0702573379237905E-2</v>
      </c>
      <c r="U32" s="122">
        <v>1383</v>
      </c>
      <c r="V32" s="164">
        <v>7.3994441239708428E-2</v>
      </c>
      <c r="W32" s="170">
        <v>1411</v>
      </c>
      <c r="X32" s="164">
        <v>7.7225271768377998E-2</v>
      </c>
      <c r="Y32" s="227">
        <v>1435</v>
      </c>
      <c r="Z32" s="121">
        <v>8.7045570916538667E-3</v>
      </c>
      <c r="AA32" s="122">
        <v>17</v>
      </c>
      <c r="AB32" s="168">
        <v>1.226158038147139E-2</v>
      </c>
      <c r="AC32" s="166">
        <v>27</v>
      </c>
      <c r="AD32" s="168">
        <v>1.7000000000000001E-2</v>
      </c>
      <c r="AE32" s="229">
        <v>55</v>
      </c>
      <c r="AF32" s="119">
        <v>5.7476425684777725E-2</v>
      </c>
      <c r="AG32" s="120">
        <v>128</v>
      </c>
      <c r="AH32" s="164">
        <v>7.6257861635220123E-2</v>
      </c>
      <c r="AI32" s="170">
        <v>194</v>
      </c>
      <c r="AJ32" s="164">
        <v>8.667687595712098E-2</v>
      </c>
      <c r="AK32" s="227">
        <v>283</v>
      </c>
      <c r="AL32" s="91">
        <f t="shared" si="0"/>
        <v>0</v>
      </c>
      <c r="AM32" s="142">
        <f t="shared" si="1"/>
        <v>0</v>
      </c>
      <c r="AN32" s="82">
        <f t="shared" si="2"/>
        <v>0</v>
      </c>
      <c r="AO32" s="82"/>
    </row>
    <row r="33" spans="1:41" s="95" customFormat="1" ht="18.75" customHeight="1" x14ac:dyDescent="0.15">
      <c r="A33" s="88" t="s">
        <v>28</v>
      </c>
      <c r="B33" s="123">
        <v>8.8162978573937484E-2</v>
      </c>
      <c r="C33" s="124">
        <v>251</v>
      </c>
      <c r="D33" s="205">
        <v>8.3000000000000004E-2</v>
      </c>
      <c r="E33" s="211">
        <v>324</v>
      </c>
      <c r="F33" s="181">
        <v>7.8737997256515771E-2</v>
      </c>
      <c r="G33" s="220">
        <v>287</v>
      </c>
      <c r="H33" s="123"/>
      <c r="I33" s="124"/>
      <c r="J33" s="178"/>
      <c r="K33" s="179"/>
      <c r="L33" s="180"/>
      <c r="M33" s="199"/>
      <c r="N33" s="123">
        <v>1.8376722817764167E-2</v>
      </c>
      <c r="O33" s="124">
        <v>12</v>
      </c>
      <c r="P33" s="205">
        <v>1.7000000000000001E-2</v>
      </c>
      <c r="Q33" s="179">
        <v>19</v>
      </c>
      <c r="R33" s="181">
        <v>1.2531328320802004E-2</v>
      </c>
      <c r="S33" s="234">
        <v>5</v>
      </c>
      <c r="T33" s="123">
        <v>6.1804404451811505E-2</v>
      </c>
      <c r="U33" s="124">
        <v>522</v>
      </c>
      <c r="V33" s="181">
        <v>5.1188529744686205E-2</v>
      </c>
      <c r="W33" s="179">
        <v>407</v>
      </c>
      <c r="X33" s="181">
        <v>6.1714285714285715E-2</v>
      </c>
      <c r="Y33" s="234">
        <v>432</v>
      </c>
      <c r="Z33" s="123">
        <v>2.4338451486442338E-2</v>
      </c>
      <c r="AA33" s="124">
        <v>149</v>
      </c>
      <c r="AB33" s="181">
        <v>2.4457352491592785E-2</v>
      </c>
      <c r="AC33" s="179">
        <v>160</v>
      </c>
      <c r="AD33" s="181">
        <v>2.4E-2</v>
      </c>
      <c r="AE33" s="234">
        <v>161</v>
      </c>
      <c r="AF33" s="123">
        <v>6.1084420041180511E-2</v>
      </c>
      <c r="AG33" s="124">
        <v>445</v>
      </c>
      <c r="AH33" s="181">
        <v>8.2836032963910206E-2</v>
      </c>
      <c r="AI33" s="179">
        <v>583</v>
      </c>
      <c r="AJ33" s="181">
        <v>9.212573918456271E-2</v>
      </c>
      <c r="AK33" s="230">
        <v>592</v>
      </c>
      <c r="AL33" s="93">
        <f t="shared" si="0"/>
        <v>0</v>
      </c>
      <c r="AM33" s="94">
        <f t="shared" si="1"/>
        <v>0</v>
      </c>
      <c r="AN33" s="94">
        <f t="shared" si="2"/>
        <v>0</v>
      </c>
      <c r="AO33" s="94"/>
    </row>
    <row r="34" spans="1:41" ht="18.75" customHeight="1" x14ac:dyDescent="0.15">
      <c r="A34" s="87" t="s">
        <v>29</v>
      </c>
      <c r="B34" s="119">
        <v>0.1304551853589864</v>
      </c>
      <c r="C34" s="120">
        <v>278</v>
      </c>
      <c r="D34" s="203">
        <v>0.124</v>
      </c>
      <c r="E34" s="209">
        <v>309</v>
      </c>
      <c r="F34" s="168">
        <v>0.130074891604257</v>
      </c>
      <c r="G34" s="221">
        <v>330</v>
      </c>
      <c r="H34" s="119"/>
      <c r="I34" s="120"/>
      <c r="J34" s="165"/>
      <c r="K34" s="166"/>
      <c r="L34" s="167"/>
      <c r="M34" s="198"/>
      <c r="N34" s="119">
        <v>4.0293040293040296E-2</v>
      </c>
      <c r="O34" s="120">
        <v>77</v>
      </c>
      <c r="P34" s="204">
        <v>2.1000000000000001E-2</v>
      </c>
      <c r="Q34" s="170">
        <v>39</v>
      </c>
      <c r="R34" s="164">
        <v>6.402439024390244E-2</v>
      </c>
      <c r="S34" s="227">
        <v>105</v>
      </c>
      <c r="T34" s="121">
        <v>8.617444049362058E-2</v>
      </c>
      <c r="U34" s="122">
        <v>412</v>
      </c>
      <c r="V34" s="164">
        <v>8.5637823371989288E-2</v>
      </c>
      <c r="W34" s="170">
        <v>384</v>
      </c>
      <c r="X34" s="164">
        <v>8.9071680376028209E-2</v>
      </c>
      <c r="Y34" s="227">
        <v>379</v>
      </c>
      <c r="Z34" s="121">
        <v>2.9830957905203847E-3</v>
      </c>
      <c r="AA34" s="122">
        <v>9</v>
      </c>
      <c r="AB34" s="164">
        <v>5.9399021663172607E-3</v>
      </c>
      <c r="AC34" s="170">
        <v>17</v>
      </c>
      <c r="AD34" s="164">
        <v>8.0000000000000002E-3</v>
      </c>
      <c r="AE34" s="227">
        <v>21</v>
      </c>
      <c r="AF34" s="121">
        <v>0.10985352862849534</v>
      </c>
      <c r="AG34" s="122">
        <v>165</v>
      </c>
      <c r="AH34" s="168">
        <v>0.10160055671537926</v>
      </c>
      <c r="AI34" s="166">
        <v>146</v>
      </c>
      <c r="AJ34" s="168">
        <v>7.9721362229102172E-2</v>
      </c>
      <c r="AK34" s="228">
        <v>103</v>
      </c>
      <c r="AL34" s="91">
        <f t="shared" si="0"/>
        <v>0</v>
      </c>
      <c r="AM34" s="142">
        <f t="shared" si="1"/>
        <v>0</v>
      </c>
      <c r="AN34" s="82">
        <f t="shared" si="2"/>
        <v>0</v>
      </c>
      <c r="AO34" s="82"/>
    </row>
    <row r="35" spans="1:41" ht="18.75" customHeight="1" x14ac:dyDescent="0.15">
      <c r="A35" s="87" t="s">
        <v>30</v>
      </c>
      <c r="B35" s="119">
        <v>5.961227786752827E-2</v>
      </c>
      <c r="C35" s="120">
        <v>738</v>
      </c>
      <c r="D35" s="203">
        <v>6.5000000000000002E-2</v>
      </c>
      <c r="E35" s="209">
        <v>961</v>
      </c>
      <c r="F35" s="168">
        <v>7.0825515947467166E-2</v>
      </c>
      <c r="G35" s="221">
        <v>1057</v>
      </c>
      <c r="H35" s="119"/>
      <c r="I35" s="120"/>
      <c r="J35" s="165"/>
      <c r="K35" s="166"/>
      <c r="L35" s="167"/>
      <c r="M35" s="198"/>
      <c r="N35" s="119">
        <v>1.3679890560875513E-2</v>
      </c>
      <c r="O35" s="120">
        <v>10</v>
      </c>
      <c r="P35" s="203">
        <v>1.9E-2</v>
      </c>
      <c r="Q35" s="166">
        <v>15</v>
      </c>
      <c r="R35" s="168">
        <v>1.510989010989011E-2</v>
      </c>
      <c r="S35" s="229">
        <v>11</v>
      </c>
      <c r="T35" s="119">
        <v>8.7116368286445006E-2</v>
      </c>
      <c r="U35" s="120">
        <v>2180</v>
      </c>
      <c r="V35" s="164">
        <v>8.757106759317751E-2</v>
      </c>
      <c r="W35" s="170">
        <v>2218</v>
      </c>
      <c r="X35" s="164">
        <v>9.0718321226795809E-2</v>
      </c>
      <c r="Y35" s="227">
        <v>2248</v>
      </c>
      <c r="Z35" s="121">
        <v>2.0103761348897537E-2</v>
      </c>
      <c r="AA35" s="122">
        <v>62</v>
      </c>
      <c r="AB35" s="168">
        <v>2.3261630815407705E-2</v>
      </c>
      <c r="AC35" s="166">
        <v>93</v>
      </c>
      <c r="AD35" s="168">
        <v>2.8000000000000001E-2</v>
      </c>
      <c r="AE35" s="229">
        <v>153</v>
      </c>
      <c r="AF35" s="119">
        <v>0.11574746008708273</v>
      </c>
      <c r="AG35" s="120">
        <v>319</v>
      </c>
      <c r="AH35" s="168">
        <v>0.14143845922359313</v>
      </c>
      <c r="AI35" s="166">
        <v>470</v>
      </c>
      <c r="AJ35" s="168">
        <v>0.12046672973825291</v>
      </c>
      <c r="AK35" s="228">
        <v>382</v>
      </c>
      <c r="AL35" s="91">
        <f t="shared" si="0"/>
        <v>0</v>
      </c>
      <c r="AM35" s="82">
        <f t="shared" si="1"/>
        <v>0</v>
      </c>
      <c r="AN35" s="142">
        <f t="shared" si="2"/>
        <v>0</v>
      </c>
      <c r="AO35" s="82"/>
    </row>
    <row r="36" spans="1:41" ht="18.75" customHeight="1" x14ac:dyDescent="0.15">
      <c r="A36" s="87" t="s">
        <v>31</v>
      </c>
      <c r="B36" s="119"/>
      <c r="C36" s="120"/>
      <c r="D36" s="176"/>
      <c r="E36" s="212"/>
      <c r="F36" s="177"/>
      <c r="G36" s="224"/>
      <c r="H36" s="134"/>
      <c r="I36" s="135"/>
      <c r="J36" s="165"/>
      <c r="K36" s="166"/>
      <c r="L36" s="167"/>
      <c r="M36" s="198"/>
      <c r="N36" s="119"/>
      <c r="O36" s="120"/>
      <c r="P36" s="176"/>
      <c r="Q36" s="176"/>
      <c r="R36" s="177"/>
      <c r="S36" s="240"/>
      <c r="T36" s="134">
        <v>8.9139060625634398E-2</v>
      </c>
      <c r="U36" s="135">
        <v>1932</v>
      </c>
      <c r="V36" s="219">
        <v>9.4640134799005057E-2</v>
      </c>
      <c r="W36" s="173">
        <v>2359</v>
      </c>
      <c r="X36" s="168">
        <v>8.9762711864406777E-2</v>
      </c>
      <c r="Y36" s="236">
        <v>1324</v>
      </c>
      <c r="Z36" s="119">
        <v>2.0807287015538488E-2</v>
      </c>
      <c r="AA36" s="120">
        <v>233</v>
      </c>
      <c r="AB36" s="164">
        <v>2.1158039247355244E-2</v>
      </c>
      <c r="AC36" s="170">
        <v>262</v>
      </c>
      <c r="AD36" s="164">
        <v>2.1999999999999999E-2</v>
      </c>
      <c r="AE36" s="227">
        <v>250</v>
      </c>
      <c r="AF36" s="121">
        <v>0.12480148226574907</v>
      </c>
      <c r="AG36" s="122">
        <v>943</v>
      </c>
      <c r="AH36" s="168">
        <v>0.1156622460970287</v>
      </c>
      <c r="AI36" s="166">
        <v>689</v>
      </c>
      <c r="AJ36" s="168">
        <v>0.12095808383233533</v>
      </c>
      <c r="AK36" s="228">
        <v>505</v>
      </c>
      <c r="AL36" s="91">
        <f t="shared" si="0"/>
        <v>0</v>
      </c>
      <c r="AM36" s="142">
        <f t="shared" si="1"/>
        <v>0</v>
      </c>
      <c r="AN36" s="82">
        <f t="shared" si="2"/>
        <v>0</v>
      </c>
      <c r="AO36" s="82"/>
    </row>
    <row r="37" spans="1:41" ht="18.75" customHeight="1" x14ac:dyDescent="0.15">
      <c r="A37" s="87" t="s">
        <v>32</v>
      </c>
      <c r="B37" s="119">
        <v>0.11307137129109864</v>
      </c>
      <c r="C37" s="120">
        <v>141</v>
      </c>
      <c r="D37" s="203">
        <v>0.13600000000000001</v>
      </c>
      <c r="E37" s="209">
        <v>190</v>
      </c>
      <c r="F37" s="168">
        <v>0.14411119239209949</v>
      </c>
      <c r="G37" s="221">
        <v>197</v>
      </c>
      <c r="H37" s="119"/>
      <c r="I37" s="120"/>
      <c r="J37" s="165"/>
      <c r="K37" s="166"/>
      <c r="L37" s="167"/>
      <c r="M37" s="198"/>
      <c r="N37" s="119">
        <v>1.2917933130699088E-2</v>
      </c>
      <c r="O37" s="120">
        <v>17</v>
      </c>
      <c r="P37" s="217">
        <v>2.1000000000000001E-2</v>
      </c>
      <c r="Q37" s="173">
        <v>22</v>
      </c>
      <c r="R37" s="168">
        <v>5.5555555555555552E-2</v>
      </c>
      <c r="S37" s="236">
        <v>11</v>
      </c>
      <c r="T37" s="119">
        <v>8.9484475688342127E-2</v>
      </c>
      <c r="U37" s="120">
        <v>611</v>
      </c>
      <c r="V37" s="164">
        <v>9.1439205955334987E-2</v>
      </c>
      <c r="W37" s="170">
        <v>737</v>
      </c>
      <c r="X37" s="164">
        <v>9.1014781597741234E-2</v>
      </c>
      <c r="Y37" s="227">
        <v>548</v>
      </c>
      <c r="Z37" s="121">
        <v>1.9064911484339538E-2</v>
      </c>
      <c r="AA37" s="122">
        <v>42</v>
      </c>
      <c r="AB37" s="164">
        <v>1.9925857275254866E-2</v>
      </c>
      <c r="AC37" s="170">
        <v>43</v>
      </c>
      <c r="AD37" s="164">
        <v>2.5999999999999999E-2</v>
      </c>
      <c r="AE37" s="227">
        <v>80</v>
      </c>
      <c r="AF37" s="121">
        <v>8.5805084745762705E-2</v>
      </c>
      <c r="AG37" s="122">
        <v>162</v>
      </c>
      <c r="AH37" s="168">
        <v>0.12278820375335121</v>
      </c>
      <c r="AI37" s="166">
        <v>229</v>
      </c>
      <c r="AJ37" s="168">
        <v>0.12311557788944724</v>
      </c>
      <c r="AK37" s="228">
        <v>343</v>
      </c>
      <c r="AL37" s="91">
        <f t="shared" ref="AL37:AL66" si="3">COUNTIF(E37:AK37,"×")</f>
        <v>0</v>
      </c>
      <c r="AM37" s="82">
        <f t="shared" ref="AM37:AM66" si="4">COUNTIF(E37:AK37,"未受診型")</f>
        <v>0</v>
      </c>
      <c r="AN37" s="82">
        <f t="shared" ref="AN37:AN66" si="5">COUNTIF(E37:AK37,"未把握型")</f>
        <v>0</v>
      </c>
      <c r="AO37" s="82"/>
    </row>
    <row r="38" spans="1:41" ht="18.75" customHeight="1" x14ac:dyDescent="0.15">
      <c r="A38" s="87" t="s">
        <v>33</v>
      </c>
      <c r="B38" s="119">
        <v>0.11332312404287902</v>
      </c>
      <c r="C38" s="120">
        <v>222</v>
      </c>
      <c r="D38" s="203">
        <v>0.11700000000000001</v>
      </c>
      <c r="E38" s="209">
        <v>327</v>
      </c>
      <c r="F38" s="168">
        <v>8.98876404494382E-2</v>
      </c>
      <c r="G38" s="221">
        <v>248</v>
      </c>
      <c r="H38" s="119"/>
      <c r="I38" s="120"/>
      <c r="J38" s="165"/>
      <c r="K38" s="166"/>
      <c r="L38" s="167"/>
      <c r="M38" s="198"/>
      <c r="N38" s="119">
        <v>7.9113924050632917E-3</v>
      </c>
      <c r="O38" s="120">
        <v>30</v>
      </c>
      <c r="P38" s="203">
        <v>7.0000000000000001E-3</v>
      </c>
      <c r="Q38" s="166">
        <v>26</v>
      </c>
      <c r="R38" s="168">
        <v>4.6575342465753422E-3</v>
      </c>
      <c r="S38" s="229">
        <v>17</v>
      </c>
      <c r="T38" s="119">
        <v>5.6897510347809974E-2</v>
      </c>
      <c r="U38" s="120">
        <v>921</v>
      </c>
      <c r="V38" s="164">
        <v>8.4721216509775529E-2</v>
      </c>
      <c r="W38" s="170">
        <v>1521</v>
      </c>
      <c r="X38" s="164">
        <v>8.7450861808285457E-2</v>
      </c>
      <c r="Y38" s="227">
        <v>1446</v>
      </c>
      <c r="Z38" s="121">
        <v>1.4606437652150393E-2</v>
      </c>
      <c r="AA38" s="122">
        <v>54</v>
      </c>
      <c r="AB38" s="168">
        <v>1.7058165548098435E-2</v>
      </c>
      <c r="AC38" s="166">
        <v>61</v>
      </c>
      <c r="AD38" s="168">
        <v>2.1000000000000001E-2</v>
      </c>
      <c r="AE38" s="229">
        <v>111</v>
      </c>
      <c r="AF38" s="119">
        <v>0.10327868852459017</v>
      </c>
      <c r="AG38" s="120">
        <v>441</v>
      </c>
      <c r="AH38" s="168">
        <v>0.12773204655123474</v>
      </c>
      <c r="AI38" s="166">
        <v>450</v>
      </c>
      <c r="AJ38" s="168">
        <v>0.1153197074817176</v>
      </c>
      <c r="AK38" s="228">
        <v>615</v>
      </c>
      <c r="AL38" s="91">
        <f t="shared" si="3"/>
        <v>0</v>
      </c>
      <c r="AM38" s="142">
        <f t="shared" si="4"/>
        <v>0</v>
      </c>
      <c r="AN38" s="82">
        <f t="shared" si="5"/>
        <v>0</v>
      </c>
      <c r="AO38" s="82"/>
    </row>
    <row r="39" spans="1:41" ht="18.75" customHeight="1" x14ac:dyDescent="0.15">
      <c r="A39" s="87" t="s">
        <v>34</v>
      </c>
      <c r="B39" s="119">
        <v>8.6395873629916187E-2</v>
      </c>
      <c r="C39" s="120">
        <v>134</v>
      </c>
      <c r="D39" s="203">
        <v>9.7000000000000003E-2</v>
      </c>
      <c r="E39" s="209">
        <v>250</v>
      </c>
      <c r="F39" s="168">
        <v>0.1069402007856831</v>
      </c>
      <c r="G39" s="221">
        <v>245</v>
      </c>
      <c r="H39" s="119"/>
      <c r="I39" s="120"/>
      <c r="J39" s="165"/>
      <c r="K39" s="166"/>
      <c r="L39" s="167"/>
      <c r="M39" s="198"/>
      <c r="N39" s="119">
        <v>1.0967098703888335E-2</v>
      </c>
      <c r="O39" s="120">
        <v>22</v>
      </c>
      <c r="P39" s="203">
        <v>1.2999999999999999E-2</v>
      </c>
      <c r="Q39" s="166">
        <v>29</v>
      </c>
      <c r="R39" s="168">
        <v>1.8443804034582133E-2</v>
      </c>
      <c r="S39" s="229">
        <v>32</v>
      </c>
      <c r="T39" s="119">
        <v>7.4908935076065997E-2</v>
      </c>
      <c r="U39" s="120">
        <v>1748</v>
      </c>
      <c r="V39" s="164">
        <v>7.5998988366211426E-2</v>
      </c>
      <c r="W39" s="170">
        <v>1803</v>
      </c>
      <c r="X39" s="164">
        <v>7.588873753130905E-2</v>
      </c>
      <c r="Y39" s="227">
        <v>1727</v>
      </c>
      <c r="Z39" s="121">
        <v>2.7966101694915254E-2</v>
      </c>
      <c r="AA39" s="122">
        <v>99</v>
      </c>
      <c r="AB39" s="168">
        <v>2.2134776192818496E-2</v>
      </c>
      <c r="AC39" s="166">
        <v>90</v>
      </c>
      <c r="AD39" s="168">
        <v>2.5999999999999999E-2</v>
      </c>
      <c r="AE39" s="229">
        <v>134</v>
      </c>
      <c r="AF39" s="119">
        <v>5.4488023163990526E-2</v>
      </c>
      <c r="AG39" s="120">
        <v>207</v>
      </c>
      <c r="AH39" s="168">
        <v>5.7715822939594034E-2</v>
      </c>
      <c r="AI39" s="166">
        <v>236</v>
      </c>
      <c r="AJ39" s="168">
        <v>7.2926374650512577E-2</v>
      </c>
      <c r="AK39" s="228">
        <v>313</v>
      </c>
      <c r="AL39" s="91">
        <f t="shared" si="3"/>
        <v>0</v>
      </c>
      <c r="AM39" s="82">
        <f t="shared" si="4"/>
        <v>0</v>
      </c>
      <c r="AN39" s="142">
        <f t="shared" si="5"/>
        <v>0</v>
      </c>
      <c r="AO39" s="82"/>
    </row>
    <row r="40" spans="1:41" s="95" customFormat="1" ht="18.75" customHeight="1" x14ac:dyDescent="0.15">
      <c r="A40" s="88" t="s">
        <v>35</v>
      </c>
      <c r="B40" s="123">
        <v>9.9848714069591532E-2</v>
      </c>
      <c r="C40" s="124">
        <v>132</v>
      </c>
      <c r="D40" s="205">
        <v>8.5000000000000006E-2</v>
      </c>
      <c r="E40" s="211">
        <v>145</v>
      </c>
      <c r="F40" s="181">
        <v>9.0964220739842325E-2</v>
      </c>
      <c r="G40" s="220">
        <v>150</v>
      </c>
      <c r="H40" s="123"/>
      <c r="I40" s="124"/>
      <c r="J40" s="178"/>
      <c r="K40" s="179"/>
      <c r="L40" s="180"/>
      <c r="M40" s="199"/>
      <c r="N40" s="123">
        <v>3.8461538461538464E-2</v>
      </c>
      <c r="O40" s="124">
        <v>20</v>
      </c>
      <c r="P40" s="205">
        <v>8.9999999999999993E-3</v>
      </c>
      <c r="Q40" s="179">
        <v>3</v>
      </c>
      <c r="R40" s="181">
        <v>2.456140350877193E-2</v>
      </c>
      <c r="S40" s="234">
        <v>7</v>
      </c>
      <c r="T40" s="123">
        <v>7.3224852071005916E-2</v>
      </c>
      <c r="U40" s="124">
        <v>198</v>
      </c>
      <c r="V40" s="181">
        <v>7.9754601226993863E-2</v>
      </c>
      <c r="W40" s="179">
        <v>234</v>
      </c>
      <c r="X40" s="181">
        <v>7.1870170015455953E-2</v>
      </c>
      <c r="Y40" s="234">
        <v>186</v>
      </c>
      <c r="Z40" s="123">
        <v>1.9578313253012049E-2</v>
      </c>
      <c r="AA40" s="124">
        <v>39</v>
      </c>
      <c r="AB40" s="181">
        <v>1.5873015873015872E-2</v>
      </c>
      <c r="AC40" s="179">
        <v>30</v>
      </c>
      <c r="AD40" s="181">
        <v>2.5999999999999999E-2</v>
      </c>
      <c r="AE40" s="234">
        <v>88</v>
      </c>
      <c r="AF40" s="123">
        <v>0.16085918854415274</v>
      </c>
      <c r="AG40" s="124">
        <v>337</v>
      </c>
      <c r="AH40" s="181">
        <v>0.13299351251158481</v>
      </c>
      <c r="AI40" s="179">
        <v>287</v>
      </c>
      <c r="AJ40" s="181">
        <v>0.13304721030042918</v>
      </c>
      <c r="AK40" s="230">
        <v>403</v>
      </c>
      <c r="AL40" s="93">
        <f t="shared" si="3"/>
        <v>0</v>
      </c>
      <c r="AM40" s="94">
        <f t="shared" si="4"/>
        <v>0</v>
      </c>
      <c r="AN40" s="94">
        <f t="shared" si="5"/>
        <v>0</v>
      </c>
      <c r="AO40" s="94"/>
    </row>
    <row r="41" spans="1:41" ht="18.75" customHeight="1" x14ac:dyDescent="0.15">
      <c r="A41" s="87" t="s">
        <v>36</v>
      </c>
      <c r="B41" s="119">
        <v>0.17827529021558872</v>
      </c>
      <c r="C41" s="120">
        <v>215</v>
      </c>
      <c r="D41" s="203">
        <v>0.14199999999999999</v>
      </c>
      <c r="E41" s="209">
        <v>253</v>
      </c>
      <c r="F41" s="168">
        <v>0.16319824753559695</v>
      </c>
      <c r="G41" s="221">
        <v>298</v>
      </c>
      <c r="H41" s="119"/>
      <c r="I41" s="120"/>
      <c r="J41" s="165"/>
      <c r="K41" s="166"/>
      <c r="L41" s="167"/>
      <c r="M41" s="198"/>
      <c r="N41" s="119">
        <v>5.6969236612229397E-3</v>
      </c>
      <c r="O41" s="120">
        <v>15</v>
      </c>
      <c r="P41" s="206">
        <v>0.01</v>
      </c>
      <c r="Q41" s="183">
        <v>28</v>
      </c>
      <c r="R41" s="164">
        <v>1.4919941775836972E-2</v>
      </c>
      <c r="S41" s="227">
        <v>41</v>
      </c>
      <c r="T41" s="121">
        <v>8.1949058693244745E-2</v>
      </c>
      <c r="U41" s="122">
        <v>1184</v>
      </c>
      <c r="V41" s="164">
        <v>7.9227650656222087E-2</v>
      </c>
      <c r="W41" s="170">
        <v>1153</v>
      </c>
      <c r="X41" s="164">
        <v>7.9150447312709149E-2</v>
      </c>
      <c r="Y41" s="227">
        <v>1159</v>
      </c>
      <c r="Z41" s="121">
        <v>6.9757899056216658E-3</v>
      </c>
      <c r="AA41" s="122">
        <v>17</v>
      </c>
      <c r="AB41" s="168">
        <v>1.2274645186037591E-2</v>
      </c>
      <c r="AC41" s="166">
        <v>32</v>
      </c>
      <c r="AD41" s="168">
        <v>1.2E-2</v>
      </c>
      <c r="AE41" s="229">
        <v>34</v>
      </c>
      <c r="AF41" s="119">
        <v>7.5743913435527499E-2</v>
      </c>
      <c r="AG41" s="120">
        <v>168</v>
      </c>
      <c r="AH41" s="168">
        <v>9.878760664571172E-2</v>
      </c>
      <c r="AI41" s="166">
        <v>220</v>
      </c>
      <c r="AJ41" s="168">
        <v>9.0738128819934177E-2</v>
      </c>
      <c r="AK41" s="228">
        <v>193</v>
      </c>
      <c r="AL41" s="91">
        <f t="shared" si="3"/>
        <v>0</v>
      </c>
      <c r="AM41" s="82">
        <f t="shared" si="4"/>
        <v>0</v>
      </c>
      <c r="AN41" s="82">
        <f t="shared" si="5"/>
        <v>0</v>
      </c>
      <c r="AO41" s="82"/>
    </row>
    <row r="42" spans="1:41" s="95" customFormat="1" ht="18.75" customHeight="1" x14ac:dyDescent="0.15">
      <c r="A42" s="88" t="s">
        <v>37</v>
      </c>
      <c r="B42" s="123">
        <v>8.7643678160919544E-2</v>
      </c>
      <c r="C42" s="124">
        <v>61</v>
      </c>
      <c r="D42" s="205">
        <v>7.1999999999999995E-2</v>
      </c>
      <c r="E42" s="211">
        <v>54</v>
      </c>
      <c r="F42" s="181">
        <v>8.9970501474926259E-2</v>
      </c>
      <c r="G42" s="220">
        <v>61</v>
      </c>
      <c r="H42" s="123"/>
      <c r="I42" s="124"/>
      <c r="J42" s="178"/>
      <c r="K42" s="179"/>
      <c r="L42" s="180"/>
      <c r="M42" s="199"/>
      <c r="N42" s="123">
        <v>1.7017017017017019E-2</v>
      </c>
      <c r="O42" s="124">
        <v>17</v>
      </c>
      <c r="P42" s="205">
        <v>1.9E-2</v>
      </c>
      <c r="Q42" s="179">
        <v>15</v>
      </c>
      <c r="R42" s="181">
        <v>2.5993883792048929E-2</v>
      </c>
      <c r="S42" s="234">
        <v>17</v>
      </c>
      <c r="T42" s="123">
        <v>8.2998661311914329E-2</v>
      </c>
      <c r="U42" s="124">
        <v>124</v>
      </c>
      <c r="V42" s="181">
        <v>8.35214446952596E-2</v>
      </c>
      <c r="W42" s="179">
        <v>111</v>
      </c>
      <c r="X42" s="181">
        <v>8.0168776371308023E-2</v>
      </c>
      <c r="Y42" s="234">
        <v>95</v>
      </c>
      <c r="Z42" s="123">
        <v>2.2880215343203229E-2</v>
      </c>
      <c r="AA42" s="124">
        <v>34</v>
      </c>
      <c r="AB42" s="181">
        <v>2.366504854368932E-2</v>
      </c>
      <c r="AC42" s="179">
        <v>39</v>
      </c>
      <c r="AD42" s="181">
        <v>2.5999999999999999E-2</v>
      </c>
      <c r="AE42" s="234">
        <v>49</v>
      </c>
      <c r="AF42" s="123">
        <v>0.12974683544303797</v>
      </c>
      <c r="AG42" s="124">
        <v>123</v>
      </c>
      <c r="AH42" s="181">
        <v>0.10896708286038592</v>
      </c>
      <c r="AI42" s="179">
        <v>96</v>
      </c>
      <c r="AJ42" s="181">
        <v>8.952187182095625E-2</v>
      </c>
      <c r="AK42" s="230">
        <v>88</v>
      </c>
      <c r="AL42" s="93">
        <f t="shared" si="3"/>
        <v>0</v>
      </c>
      <c r="AM42" s="94">
        <f t="shared" si="4"/>
        <v>0</v>
      </c>
      <c r="AN42" s="94">
        <f t="shared" si="5"/>
        <v>0</v>
      </c>
      <c r="AO42" s="94"/>
    </row>
    <row r="43" spans="1:41" ht="18.75" customHeight="1" x14ac:dyDescent="0.15">
      <c r="A43" s="87" t="s">
        <v>38</v>
      </c>
      <c r="B43" s="119">
        <v>2.7985074626865673E-2</v>
      </c>
      <c r="C43" s="120">
        <v>15</v>
      </c>
      <c r="D43" s="203">
        <v>0.01</v>
      </c>
      <c r="E43" s="209">
        <v>6</v>
      </c>
      <c r="F43" s="168">
        <v>1.1764705882352941E-2</v>
      </c>
      <c r="G43" s="221">
        <v>7</v>
      </c>
      <c r="H43" s="119"/>
      <c r="I43" s="120"/>
      <c r="J43" s="165"/>
      <c r="K43" s="166"/>
      <c r="L43" s="167"/>
      <c r="M43" s="198"/>
      <c r="N43" s="119">
        <v>6.6006600660066007E-3</v>
      </c>
      <c r="O43" s="120">
        <v>4</v>
      </c>
      <c r="P43" s="217">
        <v>5.0000000000000001E-3</v>
      </c>
      <c r="Q43" s="173">
        <v>3</v>
      </c>
      <c r="R43" s="168">
        <v>5.263157894736842E-3</v>
      </c>
      <c r="S43" s="236">
        <v>3</v>
      </c>
      <c r="T43" s="119">
        <v>9.9019854234732349E-2</v>
      </c>
      <c r="U43" s="120">
        <v>788</v>
      </c>
      <c r="V43" s="164">
        <v>9.7719869706840393E-2</v>
      </c>
      <c r="W43" s="170">
        <v>810</v>
      </c>
      <c r="X43" s="164">
        <v>9.510122469382655E-2</v>
      </c>
      <c r="Y43" s="227">
        <v>761</v>
      </c>
      <c r="Z43" s="121">
        <v>6.6050198150594455E-3</v>
      </c>
      <c r="AA43" s="122">
        <v>5</v>
      </c>
      <c r="AB43" s="164">
        <v>1.2121212121212121E-2</v>
      </c>
      <c r="AC43" s="170">
        <v>12</v>
      </c>
      <c r="AD43" s="164">
        <v>1.7000000000000001E-2</v>
      </c>
      <c r="AE43" s="227">
        <v>19</v>
      </c>
      <c r="AF43" s="121">
        <v>0.11803713527851459</v>
      </c>
      <c r="AG43" s="122">
        <v>89</v>
      </c>
      <c r="AH43" s="164">
        <v>0.11623246492985972</v>
      </c>
      <c r="AI43" s="170">
        <v>116</v>
      </c>
      <c r="AJ43" s="164">
        <v>9.579667644183773E-2</v>
      </c>
      <c r="AK43" s="227">
        <v>98</v>
      </c>
      <c r="AL43" s="91">
        <f t="shared" si="3"/>
        <v>0</v>
      </c>
      <c r="AM43" s="142">
        <f t="shared" si="4"/>
        <v>0</v>
      </c>
      <c r="AN43" s="82">
        <f t="shared" si="5"/>
        <v>0</v>
      </c>
      <c r="AO43" s="82"/>
    </row>
    <row r="44" spans="1:41" ht="18.75" customHeight="1" x14ac:dyDescent="0.15">
      <c r="A44" s="87" t="s">
        <v>39</v>
      </c>
      <c r="B44" s="119">
        <v>8.6614173228346455E-2</v>
      </c>
      <c r="C44" s="120">
        <v>77</v>
      </c>
      <c r="D44" s="203">
        <v>9.5000000000000001E-2</v>
      </c>
      <c r="E44" s="209">
        <v>113</v>
      </c>
      <c r="F44" s="168">
        <v>0.11842105263157894</v>
      </c>
      <c r="G44" s="221">
        <v>135</v>
      </c>
      <c r="H44" s="119"/>
      <c r="I44" s="120"/>
      <c r="J44" s="165"/>
      <c r="K44" s="166"/>
      <c r="L44" s="167"/>
      <c r="M44" s="198"/>
      <c r="N44" s="119">
        <v>2.9268292682926831E-2</v>
      </c>
      <c r="O44" s="120">
        <v>42</v>
      </c>
      <c r="P44" s="217">
        <v>2.5999999999999999E-2</v>
      </c>
      <c r="Q44" s="173">
        <v>39</v>
      </c>
      <c r="R44" s="168">
        <v>2.556818181818182E-2</v>
      </c>
      <c r="S44" s="236">
        <v>36</v>
      </c>
      <c r="T44" s="119">
        <v>5.663189269746647E-2</v>
      </c>
      <c r="U44" s="120">
        <v>114</v>
      </c>
      <c r="V44" s="164">
        <v>5.4639660857277436E-2</v>
      </c>
      <c r="W44" s="170">
        <v>116</v>
      </c>
      <c r="X44" s="164">
        <v>5.5469155002592016E-2</v>
      </c>
      <c r="Y44" s="227">
        <v>107</v>
      </c>
      <c r="Z44" s="121">
        <v>3.316062176165803E-2</v>
      </c>
      <c r="AA44" s="122">
        <v>32</v>
      </c>
      <c r="AB44" s="168">
        <v>3.4677419354838708E-2</v>
      </c>
      <c r="AC44" s="166">
        <v>43</v>
      </c>
      <c r="AD44" s="168">
        <v>5.1999999999999998E-2</v>
      </c>
      <c r="AE44" s="229">
        <v>105</v>
      </c>
      <c r="AF44" s="119">
        <v>3.0012004801920768E-2</v>
      </c>
      <c r="AG44" s="120">
        <v>25</v>
      </c>
      <c r="AH44" s="164">
        <v>3.313253012048193E-2</v>
      </c>
      <c r="AI44" s="170">
        <v>33</v>
      </c>
      <c r="AJ44" s="164">
        <v>3.5405872193436959E-2</v>
      </c>
      <c r="AK44" s="227">
        <v>41</v>
      </c>
      <c r="AL44" s="91">
        <f t="shared" si="3"/>
        <v>0</v>
      </c>
      <c r="AM44" s="142">
        <f t="shared" si="4"/>
        <v>0</v>
      </c>
      <c r="AN44" s="82">
        <f t="shared" si="5"/>
        <v>0</v>
      </c>
      <c r="AO44" s="82"/>
    </row>
    <row r="45" spans="1:41" s="95" customFormat="1" ht="18.75" customHeight="1" x14ac:dyDescent="0.15">
      <c r="A45" s="88" t="s">
        <v>40</v>
      </c>
      <c r="B45" s="123">
        <v>0.10560344827586207</v>
      </c>
      <c r="C45" s="124">
        <v>49</v>
      </c>
      <c r="D45" s="205">
        <v>8.2000000000000003E-2</v>
      </c>
      <c r="E45" s="211">
        <v>47</v>
      </c>
      <c r="F45" s="181">
        <v>8.477842003853564E-2</v>
      </c>
      <c r="G45" s="220">
        <v>44</v>
      </c>
      <c r="H45" s="123"/>
      <c r="I45" s="124"/>
      <c r="J45" s="178"/>
      <c r="K45" s="179"/>
      <c r="L45" s="180"/>
      <c r="M45" s="199"/>
      <c r="N45" s="123">
        <v>1.8134715025906734E-2</v>
      </c>
      <c r="O45" s="124">
        <v>14</v>
      </c>
      <c r="P45" s="205">
        <v>0.01</v>
      </c>
      <c r="Q45" s="179">
        <v>8</v>
      </c>
      <c r="R45" s="181">
        <v>3.2828282828282832E-2</v>
      </c>
      <c r="S45" s="234">
        <v>26</v>
      </c>
      <c r="T45" s="123">
        <v>3.6161335187760782E-2</v>
      </c>
      <c r="U45" s="124">
        <v>52</v>
      </c>
      <c r="V45" s="181">
        <v>5.8663769690385663E-2</v>
      </c>
      <c r="W45" s="179">
        <v>108</v>
      </c>
      <c r="X45" s="181">
        <v>5.5413032324268856E-2</v>
      </c>
      <c r="Y45" s="234">
        <v>108</v>
      </c>
      <c r="Z45" s="123">
        <v>2.056555269922879E-2</v>
      </c>
      <c r="AA45" s="124">
        <v>24</v>
      </c>
      <c r="AB45" s="181">
        <v>1.8482490272373541E-2</v>
      </c>
      <c r="AC45" s="179">
        <v>19</v>
      </c>
      <c r="AD45" s="181">
        <v>2.1999999999999999E-2</v>
      </c>
      <c r="AE45" s="234">
        <v>22</v>
      </c>
      <c r="AF45" s="123">
        <v>7.2964669738863286E-2</v>
      </c>
      <c r="AG45" s="124">
        <v>95</v>
      </c>
      <c r="AH45" s="181">
        <v>0.10928512736236648</v>
      </c>
      <c r="AI45" s="179">
        <v>133</v>
      </c>
      <c r="AJ45" s="181">
        <v>9.627329192546584E-2</v>
      </c>
      <c r="AK45" s="230">
        <v>93</v>
      </c>
      <c r="AL45" s="93">
        <f t="shared" si="3"/>
        <v>0</v>
      </c>
      <c r="AM45" s="94">
        <f t="shared" si="4"/>
        <v>0</v>
      </c>
      <c r="AN45" s="94">
        <f t="shared" si="5"/>
        <v>0</v>
      </c>
      <c r="AO45" s="94"/>
    </row>
    <row r="46" spans="1:41" ht="18.75" customHeight="1" x14ac:dyDescent="0.15">
      <c r="A46" s="87" t="s">
        <v>41</v>
      </c>
      <c r="B46" s="119">
        <v>0.1103202846975089</v>
      </c>
      <c r="C46" s="120">
        <v>93</v>
      </c>
      <c r="D46" s="203">
        <v>9.9000000000000005E-2</v>
      </c>
      <c r="E46" s="209">
        <v>95</v>
      </c>
      <c r="F46" s="168">
        <v>7.7227722772277227E-2</v>
      </c>
      <c r="G46" s="221">
        <v>78</v>
      </c>
      <c r="H46" s="119"/>
      <c r="I46" s="120"/>
      <c r="J46" s="165"/>
      <c r="K46" s="166"/>
      <c r="L46" s="167"/>
      <c r="M46" s="198"/>
      <c r="N46" s="119">
        <v>3.8525963149078725E-2</v>
      </c>
      <c r="O46" s="120">
        <v>23</v>
      </c>
      <c r="P46" s="203">
        <v>3.4000000000000002E-2</v>
      </c>
      <c r="Q46" s="166">
        <v>19</v>
      </c>
      <c r="R46" s="168">
        <v>3.7815126050420166E-2</v>
      </c>
      <c r="S46" s="229">
        <v>18</v>
      </c>
      <c r="T46" s="119">
        <v>7.857142857142857E-2</v>
      </c>
      <c r="U46" s="120">
        <v>154</v>
      </c>
      <c r="V46" s="219">
        <v>6.6378066378066383E-2</v>
      </c>
      <c r="W46" s="173">
        <v>138</v>
      </c>
      <c r="X46" s="168">
        <v>6.5362595419847333E-2</v>
      </c>
      <c r="Y46" s="236">
        <v>137</v>
      </c>
      <c r="Z46" s="119">
        <v>1.6129032258064516E-2</v>
      </c>
      <c r="AA46" s="120">
        <v>18</v>
      </c>
      <c r="AB46" s="168">
        <v>2.1684737281067557E-2</v>
      </c>
      <c r="AC46" s="166">
        <v>26</v>
      </c>
      <c r="AD46" s="168">
        <v>2.1999999999999999E-2</v>
      </c>
      <c r="AE46" s="229">
        <v>33</v>
      </c>
      <c r="AF46" s="119">
        <v>0.10655737704918032</v>
      </c>
      <c r="AG46" s="120">
        <v>143</v>
      </c>
      <c r="AH46" s="164">
        <v>9.7317529631940111E-2</v>
      </c>
      <c r="AI46" s="170">
        <v>156</v>
      </c>
      <c r="AJ46" s="164">
        <v>0.11826625386996904</v>
      </c>
      <c r="AK46" s="227">
        <v>191</v>
      </c>
      <c r="AL46" s="91">
        <f t="shared" si="3"/>
        <v>0</v>
      </c>
      <c r="AM46" s="142">
        <f t="shared" si="4"/>
        <v>0</v>
      </c>
      <c r="AN46" s="82">
        <f t="shared" si="5"/>
        <v>0</v>
      </c>
      <c r="AO46" s="82"/>
    </row>
    <row r="47" spans="1:41" ht="18.75" customHeight="1" x14ac:dyDescent="0.15">
      <c r="A47" s="87" t="s">
        <v>42</v>
      </c>
      <c r="B47" s="119">
        <v>8.5925925925925919E-2</v>
      </c>
      <c r="C47" s="120">
        <v>58</v>
      </c>
      <c r="D47" s="203">
        <v>9.6000000000000002E-2</v>
      </c>
      <c r="E47" s="209">
        <v>99</v>
      </c>
      <c r="F47" s="168">
        <v>9.5482546201232033E-2</v>
      </c>
      <c r="G47" s="221">
        <v>93</v>
      </c>
      <c r="H47" s="119"/>
      <c r="I47" s="120"/>
      <c r="J47" s="165"/>
      <c r="K47" s="166"/>
      <c r="L47" s="167"/>
      <c r="M47" s="198"/>
      <c r="N47" s="119">
        <v>4.1928721174004195E-3</v>
      </c>
      <c r="O47" s="120">
        <v>2</v>
      </c>
      <c r="P47" s="203">
        <v>7.0000000000000001E-3</v>
      </c>
      <c r="Q47" s="166">
        <v>3</v>
      </c>
      <c r="R47" s="168">
        <v>3.1645569620253167E-2</v>
      </c>
      <c r="S47" s="229">
        <v>15</v>
      </c>
      <c r="T47" s="119">
        <v>7.1893063583815031E-2</v>
      </c>
      <c r="U47" s="120">
        <v>995</v>
      </c>
      <c r="V47" s="164">
        <v>6.9188553508428063E-2</v>
      </c>
      <c r="W47" s="170">
        <v>1059</v>
      </c>
      <c r="X47" s="164">
        <v>7.0666224726549556E-2</v>
      </c>
      <c r="Y47" s="227">
        <v>1066</v>
      </c>
      <c r="Z47" s="121">
        <v>1.4979338842975207E-2</v>
      </c>
      <c r="AA47" s="122">
        <v>29</v>
      </c>
      <c r="AB47" s="164">
        <v>1.7655713585090729E-2</v>
      </c>
      <c r="AC47" s="170">
        <v>36</v>
      </c>
      <c r="AD47" s="164">
        <v>2.3E-2</v>
      </c>
      <c r="AE47" s="227">
        <v>68</v>
      </c>
      <c r="AF47" s="121">
        <v>8.7740877408774093E-2</v>
      </c>
      <c r="AG47" s="122">
        <v>214</v>
      </c>
      <c r="AH47" s="168">
        <v>8.6225794665692371E-2</v>
      </c>
      <c r="AI47" s="166">
        <v>236</v>
      </c>
      <c r="AJ47" s="168">
        <v>8.4076870281400137E-2</v>
      </c>
      <c r="AK47" s="228">
        <v>245</v>
      </c>
      <c r="AL47" s="91">
        <f t="shared" si="3"/>
        <v>0</v>
      </c>
      <c r="AM47" s="82">
        <f t="shared" si="4"/>
        <v>0</v>
      </c>
      <c r="AN47" s="82">
        <f t="shared" si="5"/>
        <v>0</v>
      </c>
      <c r="AO47" s="82"/>
    </row>
    <row r="48" spans="1:41" ht="18.75" customHeight="1" x14ac:dyDescent="0.15">
      <c r="A48" s="87" t="s">
        <v>43</v>
      </c>
      <c r="B48" s="119">
        <v>0.11759504862953139</v>
      </c>
      <c r="C48" s="120">
        <v>133</v>
      </c>
      <c r="D48" s="203">
        <v>8.5999999999999993E-2</v>
      </c>
      <c r="E48" s="209">
        <v>119</v>
      </c>
      <c r="F48" s="168">
        <v>8.6886564762670954E-2</v>
      </c>
      <c r="G48" s="221">
        <v>108</v>
      </c>
      <c r="H48" s="119"/>
      <c r="I48" s="120"/>
      <c r="J48" s="165"/>
      <c r="K48" s="166"/>
      <c r="L48" s="167"/>
      <c r="M48" s="198"/>
      <c r="N48" s="119">
        <v>1.5323117921385743E-2</v>
      </c>
      <c r="O48" s="120">
        <v>23</v>
      </c>
      <c r="P48" s="203">
        <v>1.6E-2</v>
      </c>
      <c r="Q48" s="166">
        <v>24</v>
      </c>
      <c r="R48" s="168">
        <v>2.5278810408921933E-2</v>
      </c>
      <c r="S48" s="229">
        <v>34</v>
      </c>
      <c r="T48" s="119">
        <v>7.2642967542503864E-2</v>
      </c>
      <c r="U48" s="120">
        <v>141</v>
      </c>
      <c r="V48" s="168">
        <v>7.1334214002642005E-2</v>
      </c>
      <c r="W48" s="166">
        <v>162</v>
      </c>
      <c r="X48" s="168">
        <v>7.5181159420289856E-2</v>
      </c>
      <c r="Y48" s="229">
        <v>166</v>
      </c>
      <c r="Z48" s="119">
        <v>2.5252525252525252E-2</v>
      </c>
      <c r="AA48" s="120">
        <v>20</v>
      </c>
      <c r="AB48" s="164">
        <v>2.9545454545454545E-2</v>
      </c>
      <c r="AC48" s="170">
        <v>26</v>
      </c>
      <c r="AD48" s="164">
        <v>1.6E-2</v>
      </c>
      <c r="AE48" s="227">
        <v>15</v>
      </c>
      <c r="AF48" s="121">
        <v>7.3541842772611998E-2</v>
      </c>
      <c r="AG48" s="122">
        <v>87</v>
      </c>
      <c r="AH48" s="168">
        <v>7.6489533011272148E-2</v>
      </c>
      <c r="AI48" s="166">
        <v>95</v>
      </c>
      <c r="AJ48" s="168">
        <v>8.1967213114754092E-2</v>
      </c>
      <c r="AK48" s="228">
        <v>90</v>
      </c>
      <c r="AL48" s="91">
        <f t="shared" si="3"/>
        <v>0</v>
      </c>
      <c r="AM48" s="142">
        <f t="shared" si="4"/>
        <v>0</v>
      </c>
      <c r="AN48" s="82">
        <f t="shared" si="5"/>
        <v>0</v>
      </c>
      <c r="AO48" s="82"/>
    </row>
    <row r="49" spans="1:41" ht="18.75" customHeight="1" x14ac:dyDescent="0.15">
      <c r="A49" s="87" t="s">
        <v>44</v>
      </c>
      <c r="B49" s="119">
        <v>9.0501121914734486E-2</v>
      </c>
      <c r="C49" s="120">
        <v>121</v>
      </c>
      <c r="D49" s="203">
        <v>8.3000000000000004E-2</v>
      </c>
      <c r="E49" s="209">
        <v>142</v>
      </c>
      <c r="F49" s="168">
        <v>8.1926203877423387E-2</v>
      </c>
      <c r="G49" s="221">
        <v>131</v>
      </c>
      <c r="H49" s="119"/>
      <c r="I49" s="120"/>
      <c r="J49" s="165"/>
      <c r="K49" s="166"/>
      <c r="L49" s="167"/>
      <c r="M49" s="198"/>
      <c r="N49" s="119">
        <v>1.8850141376060319E-2</v>
      </c>
      <c r="O49" s="120">
        <v>20</v>
      </c>
      <c r="P49" s="203">
        <v>1.9E-2</v>
      </c>
      <c r="Q49" s="166">
        <v>23</v>
      </c>
      <c r="R49" s="168">
        <v>2.3054755043227664E-2</v>
      </c>
      <c r="S49" s="229">
        <v>24</v>
      </c>
      <c r="T49" s="119">
        <v>8.1393728222996523E-2</v>
      </c>
      <c r="U49" s="120">
        <v>1752</v>
      </c>
      <c r="V49" s="164">
        <v>7.9857136315765367E-2</v>
      </c>
      <c r="W49" s="170">
        <v>1744</v>
      </c>
      <c r="X49" s="164">
        <v>8.6343570513124787E-2</v>
      </c>
      <c r="Y49" s="227">
        <v>1819</v>
      </c>
      <c r="Z49" s="121">
        <v>2.1144043798376439E-2</v>
      </c>
      <c r="AA49" s="122">
        <v>112</v>
      </c>
      <c r="AB49" s="168">
        <v>2.3970722781335774E-2</v>
      </c>
      <c r="AC49" s="166">
        <v>131</v>
      </c>
      <c r="AD49" s="168">
        <v>2.1999999999999999E-2</v>
      </c>
      <c r="AE49" s="229">
        <v>108</v>
      </c>
      <c r="AF49" s="119">
        <v>8.8420476320832192E-2</v>
      </c>
      <c r="AG49" s="120">
        <v>323</v>
      </c>
      <c r="AH49" s="168">
        <v>7.1428571428571425E-2</v>
      </c>
      <c r="AI49" s="166">
        <v>260</v>
      </c>
      <c r="AJ49" s="168">
        <v>6.1807188444743033E-2</v>
      </c>
      <c r="AK49" s="228">
        <v>184</v>
      </c>
      <c r="AL49" s="91">
        <f t="shared" si="3"/>
        <v>0</v>
      </c>
      <c r="AM49" s="82">
        <f t="shared" si="4"/>
        <v>0</v>
      </c>
      <c r="AN49" s="82">
        <f t="shared" si="5"/>
        <v>0</v>
      </c>
      <c r="AO49" s="82"/>
    </row>
    <row r="50" spans="1:41" ht="18.75" customHeight="1" x14ac:dyDescent="0.15">
      <c r="A50" s="87" t="s">
        <v>45</v>
      </c>
      <c r="B50" s="119">
        <v>6.8870523415977963E-2</v>
      </c>
      <c r="C50" s="120">
        <v>25</v>
      </c>
      <c r="D50" s="203">
        <v>5.3999999999999999E-2</v>
      </c>
      <c r="E50" s="209">
        <v>34</v>
      </c>
      <c r="F50" s="168">
        <v>8.4226646248085763E-2</v>
      </c>
      <c r="G50" s="221">
        <v>55</v>
      </c>
      <c r="H50" s="119"/>
      <c r="I50" s="120"/>
      <c r="J50" s="165"/>
      <c r="K50" s="166"/>
      <c r="L50" s="167"/>
      <c r="M50" s="198"/>
      <c r="N50" s="119"/>
      <c r="O50" s="120"/>
      <c r="P50" s="176"/>
      <c r="Q50" s="176"/>
      <c r="R50" s="177"/>
      <c r="S50" s="240"/>
      <c r="T50" s="134">
        <v>8.8131927547985947E-2</v>
      </c>
      <c r="U50" s="135">
        <v>652</v>
      </c>
      <c r="V50" s="164">
        <v>9.1540825871976483E-2</v>
      </c>
      <c r="W50" s="170">
        <v>685</v>
      </c>
      <c r="X50" s="164">
        <v>8.5139760410724477E-2</v>
      </c>
      <c r="Y50" s="227">
        <v>597</v>
      </c>
      <c r="Z50" s="121">
        <v>2.6905829596412557E-2</v>
      </c>
      <c r="AA50" s="122">
        <v>24</v>
      </c>
      <c r="AB50" s="168">
        <v>2.0278833967046894E-2</v>
      </c>
      <c r="AC50" s="166">
        <v>16</v>
      </c>
      <c r="AD50" s="168">
        <v>0.01</v>
      </c>
      <c r="AE50" s="229">
        <v>6</v>
      </c>
      <c r="AF50" s="119">
        <v>8.0116533139111434E-2</v>
      </c>
      <c r="AG50" s="120">
        <v>110</v>
      </c>
      <c r="AH50" s="164">
        <v>0.10788064269319052</v>
      </c>
      <c r="AI50" s="170">
        <v>141</v>
      </c>
      <c r="AJ50" s="164">
        <v>7.8085642317380355E-2</v>
      </c>
      <c r="AK50" s="227">
        <v>62</v>
      </c>
      <c r="AL50" s="91">
        <f t="shared" si="3"/>
        <v>0</v>
      </c>
      <c r="AM50" s="142">
        <f t="shared" si="4"/>
        <v>0</v>
      </c>
      <c r="AN50" s="82">
        <f t="shared" si="5"/>
        <v>0</v>
      </c>
      <c r="AO50" s="82"/>
    </row>
    <row r="51" spans="1:41" s="95" customFormat="1" ht="18.75" customHeight="1" x14ac:dyDescent="0.15">
      <c r="A51" s="88" t="s">
        <v>46</v>
      </c>
      <c r="B51" s="123">
        <v>2.0525451559934318E-2</v>
      </c>
      <c r="C51" s="124">
        <v>25</v>
      </c>
      <c r="D51" s="205">
        <v>1.7999999999999999E-2</v>
      </c>
      <c r="E51" s="211">
        <v>26</v>
      </c>
      <c r="F51" s="181">
        <v>1.3452914798206279E-2</v>
      </c>
      <c r="G51" s="220">
        <v>18</v>
      </c>
      <c r="H51" s="123"/>
      <c r="I51" s="124"/>
      <c r="J51" s="178"/>
      <c r="K51" s="179"/>
      <c r="L51" s="180"/>
      <c r="M51" s="199"/>
      <c r="N51" s="123">
        <v>7.6579451180599873E-3</v>
      </c>
      <c r="O51" s="124">
        <v>12</v>
      </c>
      <c r="P51" s="205">
        <v>5.0000000000000001E-3</v>
      </c>
      <c r="Q51" s="179">
        <v>8</v>
      </c>
      <c r="R51" s="181">
        <v>6.2111801242236021E-3</v>
      </c>
      <c r="S51" s="234">
        <v>9</v>
      </c>
      <c r="T51" s="123">
        <v>7.1278511404561831E-2</v>
      </c>
      <c r="U51" s="124">
        <v>475</v>
      </c>
      <c r="V51" s="181">
        <v>6.9998538652637735E-2</v>
      </c>
      <c r="W51" s="179">
        <v>479</v>
      </c>
      <c r="X51" s="181">
        <v>7.4937810945273631E-2</v>
      </c>
      <c r="Y51" s="234">
        <v>482</v>
      </c>
      <c r="Z51" s="123">
        <v>1.3877551020408163E-2</v>
      </c>
      <c r="AA51" s="124">
        <v>17</v>
      </c>
      <c r="AB51" s="181">
        <v>6.7681895093062603E-3</v>
      </c>
      <c r="AC51" s="179">
        <v>8</v>
      </c>
      <c r="AD51" s="181">
        <v>2.9000000000000001E-2</v>
      </c>
      <c r="AE51" s="234">
        <v>44</v>
      </c>
      <c r="AF51" s="123">
        <v>0.12590579710144928</v>
      </c>
      <c r="AG51" s="124">
        <v>139</v>
      </c>
      <c r="AH51" s="181">
        <v>0.11347517730496454</v>
      </c>
      <c r="AI51" s="179">
        <v>128</v>
      </c>
      <c r="AJ51" s="181">
        <v>0.14802896218825423</v>
      </c>
      <c r="AK51" s="230">
        <v>184</v>
      </c>
      <c r="AL51" s="93">
        <f t="shared" si="3"/>
        <v>0</v>
      </c>
      <c r="AM51" s="94">
        <f t="shared" si="4"/>
        <v>0</v>
      </c>
      <c r="AN51" s="94">
        <f t="shared" si="5"/>
        <v>0</v>
      </c>
      <c r="AO51" s="94"/>
    </row>
    <row r="52" spans="1:41" ht="18.75" customHeight="1" x14ac:dyDescent="0.15">
      <c r="A52" s="87" t="s">
        <v>47</v>
      </c>
      <c r="B52" s="119">
        <v>4.3789808917197449E-2</v>
      </c>
      <c r="C52" s="120">
        <v>165</v>
      </c>
      <c r="D52" s="203">
        <v>6.4000000000000001E-2</v>
      </c>
      <c r="E52" s="209">
        <v>305</v>
      </c>
      <c r="F52" s="168">
        <v>7.6718991819588772E-2</v>
      </c>
      <c r="G52" s="221">
        <v>347</v>
      </c>
      <c r="H52" s="119"/>
      <c r="I52" s="120"/>
      <c r="J52" s="165"/>
      <c r="K52" s="166"/>
      <c r="L52" s="167"/>
      <c r="M52" s="198"/>
      <c r="N52" s="119">
        <v>1.068763863682194E-2</v>
      </c>
      <c r="O52" s="120">
        <v>53</v>
      </c>
      <c r="P52" s="204">
        <v>1.2E-2</v>
      </c>
      <c r="Q52" s="170">
        <v>61</v>
      </c>
      <c r="R52" s="164">
        <v>1.5040920150409202E-2</v>
      </c>
      <c r="S52" s="227">
        <v>68</v>
      </c>
      <c r="T52" s="121">
        <v>6.25E-2</v>
      </c>
      <c r="U52" s="122">
        <v>669</v>
      </c>
      <c r="V52" s="164">
        <v>6.7141403865717195E-2</v>
      </c>
      <c r="W52" s="170">
        <v>726</v>
      </c>
      <c r="X52" s="164">
        <v>6.340543758682278E-2</v>
      </c>
      <c r="Y52" s="227">
        <v>639</v>
      </c>
      <c r="Z52" s="121">
        <v>1.1875E-2</v>
      </c>
      <c r="AA52" s="122">
        <v>38</v>
      </c>
      <c r="AB52" s="164">
        <v>1.1909058101768314E-2</v>
      </c>
      <c r="AC52" s="170">
        <v>33</v>
      </c>
      <c r="AD52" s="164">
        <v>8.9999999999999993E-3</v>
      </c>
      <c r="AE52" s="227">
        <v>31</v>
      </c>
      <c r="AF52" s="121">
        <v>5.8864027538726334E-2</v>
      </c>
      <c r="AG52" s="122">
        <v>171</v>
      </c>
      <c r="AH52" s="164">
        <v>6.061746987951807E-2</v>
      </c>
      <c r="AI52" s="170">
        <v>161</v>
      </c>
      <c r="AJ52" s="164">
        <v>7.566666666666666E-2</v>
      </c>
      <c r="AK52" s="227">
        <v>227</v>
      </c>
      <c r="AL52" s="91">
        <f t="shared" si="3"/>
        <v>0</v>
      </c>
      <c r="AM52" s="142">
        <f t="shared" si="4"/>
        <v>0</v>
      </c>
      <c r="AN52" s="82">
        <f t="shared" si="5"/>
        <v>0</v>
      </c>
      <c r="AO52" s="82"/>
    </row>
    <row r="53" spans="1:41" ht="18.75" customHeight="1" x14ac:dyDescent="0.15">
      <c r="A53" s="87" t="s">
        <v>48</v>
      </c>
      <c r="B53" s="119">
        <v>0.11896348645465253</v>
      </c>
      <c r="C53" s="120">
        <v>101</v>
      </c>
      <c r="D53" s="203">
        <v>7.6999999999999999E-2</v>
      </c>
      <c r="E53" s="209">
        <v>256</v>
      </c>
      <c r="F53" s="168">
        <v>7.2218607677293434E-2</v>
      </c>
      <c r="G53" s="221">
        <v>222</v>
      </c>
      <c r="H53" s="119"/>
      <c r="I53" s="120"/>
      <c r="J53" s="165"/>
      <c r="K53" s="166"/>
      <c r="L53" s="167"/>
      <c r="M53" s="198"/>
      <c r="N53" s="119">
        <v>8.4257206208425729E-3</v>
      </c>
      <c r="O53" s="120">
        <v>38</v>
      </c>
      <c r="P53" s="203">
        <v>8.9999999999999993E-3</v>
      </c>
      <c r="Q53" s="166">
        <v>44</v>
      </c>
      <c r="R53" s="168">
        <v>4.4130626654898496E-3</v>
      </c>
      <c r="S53" s="229">
        <v>20</v>
      </c>
      <c r="T53" s="119">
        <v>8.0451977401129943E-2</v>
      </c>
      <c r="U53" s="120">
        <v>1780</v>
      </c>
      <c r="V53" s="164">
        <v>7.4067723960565796E-2</v>
      </c>
      <c r="W53" s="170">
        <v>1728</v>
      </c>
      <c r="X53" s="164">
        <v>7.8225986182304433E-2</v>
      </c>
      <c r="Y53" s="227">
        <v>1755</v>
      </c>
      <c r="Z53" s="121">
        <v>1.5580736543909348E-2</v>
      </c>
      <c r="AA53" s="122">
        <v>77</v>
      </c>
      <c r="AB53" s="168">
        <v>1.3739802490339202E-2</v>
      </c>
      <c r="AC53" s="166">
        <v>64</v>
      </c>
      <c r="AD53" s="168">
        <v>2.1999999999999999E-2</v>
      </c>
      <c r="AE53" s="229">
        <v>135</v>
      </c>
      <c r="AF53" s="119">
        <v>0.11519036519036518</v>
      </c>
      <c r="AG53" s="120">
        <v>593</v>
      </c>
      <c r="AH53" s="168">
        <v>0.11298482293423272</v>
      </c>
      <c r="AI53" s="166">
        <v>603</v>
      </c>
      <c r="AJ53" s="168">
        <v>0.11892763555734731</v>
      </c>
      <c r="AK53" s="228">
        <v>590</v>
      </c>
      <c r="AL53" s="91">
        <f t="shared" si="3"/>
        <v>0</v>
      </c>
      <c r="AM53" s="82">
        <f t="shared" si="4"/>
        <v>0</v>
      </c>
      <c r="AN53" s="142">
        <f t="shared" si="5"/>
        <v>0</v>
      </c>
      <c r="AO53" s="82"/>
    </row>
    <row r="54" spans="1:41" ht="18.75" customHeight="1" x14ac:dyDescent="0.15">
      <c r="A54" s="87" t="s">
        <v>49</v>
      </c>
      <c r="B54" s="119">
        <v>1.6064257028112448E-2</v>
      </c>
      <c r="C54" s="120">
        <v>8</v>
      </c>
      <c r="D54" s="203">
        <v>1.6E-2</v>
      </c>
      <c r="E54" s="209">
        <v>9</v>
      </c>
      <c r="F54" s="168">
        <v>9.4474153297682703E-2</v>
      </c>
      <c r="G54" s="221">
        <v>53</v>
      </c>
      <c r="H54" s="119"/>
      <c r="I54" s="120"/>
      <c r="J54" s="165"/>
      <c r="K54" s="166"/>
      <c r="L54" s="167"/>
      <c r="M54" s="198"/>
      <c r="N54" s="119">
        <v>1.532033426183844E-2</v>
      </c>
      <c r="O54" s="120">
        <v>11</v>
      </c>
      <c r="P54" s="204">
        <v>2.1000000000000001E-2</v>
      </c>
      <c r="Q54" s="170">
        <v>11</v>
      </c>
      <c r="R54" s="164">
        <v>3.2015065913370999E-2</v>
      </c>
      <c r="S54" s="227">
        <v>17</v>
      </c>
      <c r="T54" s="121">
        <v>7.3458574181117536E-2</v>
      </c>
      <c r="U54" s="122">
        <v>305</v>
      </c>
      <c r="V54" s="164">
        <v>6.7491826249416159E-2</v>
      </c>
      <c r="W54" s="170">
        <v>289</v>
      </c>
      <c r="X54" s="164">
        <v>7.5780463242698895E-2</v>
      </c>
      <c r="Y54" s="227">
        <v>301</v>
      </c>
      <c r="Z54" s="121">
        <v>7.5046904315196998E-3</v>
      </c>
      <c r="AA54" s="122">
        <v>4</v>
      </c>
      <c r="AB54" s="168">
        <v>1.7021276595744681E-2</v>
      </c>
      <c r="AC54" s="166">
        <v>8</v>
      </c>
      <c r="AD54" s="168">
        <v>1.4999999999999999E-2</v>
      </c>
      <c r="AE54" s="229">
        <v>9</v>
      </c>
      <c r="AF54" s="119">
        <v>7.9416531604538085E-2</v>
      </c>
      <c r="AG54" s="120">
        <v>49</v>
      </c>
      <c r="AH54" s="164">
        <v>0.11451612903225807</v>
      </c>
      <c r="AI54" s="170">
        <v>71</v>
      </c>
      <c r="AJ54" s="164">
        <v>0.15635179153094461</v>
      </c>
      <c r="AK54" s="227">
        <v>96</v>
      </c>
      <c r="AL54" s="91">
        <f t="shared" si="3"/>
        <v>0</v>
      </c>
      <c r="AM54" s="142">
        <f t="shared" si="4"/>
        <v>0</v>
      </c>
      <c r="AN54" s="82">
        <f t="shared" si="5"/>
        <v>0</v>
      </c>
      <c r="AO54" s="82"/>
    </row>
    <row r="55" spans="1:41" ht="18.75" customHeight="1" x14ac:dyDescent="0.15">
      <c r="A55" s="87" t="s">
        <v>50</v>
      </c>
      <c r="B55" s="119">
        <v>2.782608695652174E-2</v>
      </c>
      <c r="C55" s="120">
        <v>16</v>
      </c>
      <c r="D55" s="203">
        <v>1.7000000000000001E-2</v>
      </c>
      <c r="E55" s="209">
        <v>11</v>
      </c>
      <c r="F55" s="168">
        <v>3.9115646258503403E-2</v>
      </c>
      <c r="G55" s="221">
        <v>23</v>
      </c>
      <c r="H55" s="119"/>
      <c r="I55" s="120"/>
      <c r="J55" s="165"/>
      <c r="K55" s="166"/>
      <c r="L55" s="167"/>
      <c r="M55" s="198"/>
      <c r="N55" s="119"/>
      <c r="O55" s="120"/>
      <c r="P55" s="176"/>
      <c r="Q55" s="176"/>
      <c r="R55" s="177"/>
      <c r="S55" s="240"/>
      <c r="T55" s="134">
        <v>5.7948717948717948E-2</v>
      </c>
      <c r="U55" s="135">
        <v>113</v>
      </c>
      <c r="V55" s="219">
        <v>4.7123287671232875E-2</v>
      </c>
      <c r="W55" s="173">
        <v>86</v>
      </c>
      <c r="X55" s="168">
        <v>4.7953216374269005E-2</v>
      </c>
      <c r="Y55" s="236">
        <v>82</v>
      </c>
      <c r="Z55" s="119">
        <v>1.0666666666666666E-2</v>
      </c>
      <c r="AA55" s="120">
        <v>8</v>
      </c>
      <c r="AB55" s="168">
        <v>2.3465703971119134E-2</v>
      </c>
      <c r="AC55" s="166">
        <v>13</v>
      </c>
      <c r="AD55" s="168">
        <v>2.7E-2</v>
      </c>
      <c r="AE55" s="229">
        <v>16</v>
      </c>
      <c r="AF55" s="119">
        <v>6.3311688311688305E-2</v>
      </c>
      <c r="AG55" s="120">
        <v>39</v>
      </c>
      <c r="AH55" s="164">
        <v>8.1081081081081086E-2</v>
      </c>
      <c r="AI55" s="170">
        <v>39</v>
      </c>
      <c r="AJ55" s="164">
        <v>5.5084745762711863E-2</v>
      </c>
      <c r="AK55" s="227">
        <v>26</v>
      </c>
      <c r="AL55" s="91">
        <f t="shared" si="3"/>
        <v>0</v>
      </c>
      <c r="AM55" s="142">
        <f t="shared" si="4"/>
        <v>0</v>
      </c>
      <c r="AN55" s="82">
        <f t="shared" si="5"/>
        <v>0</v>
      </c>
      <c r="AO55" s="82"/>
    </row>
    <row r="56" spans="1:41" ht="18.75" customHeight="1" x14ac:dyDescent="0.15">
      <c r="A56" s="87" t="s">
        <v>51</v>
      </c>
      <c r="B56" s="119">
        <v>4.8672566371681415E-2</v>
      </c>
      <c r="C56" s="120">
        <v>11</v>
      </c>
      <c r="D56" s="203">
        <v>0.112</v>
      </c>
      <c r="E56" s="209">
        <v>27</v>
      </c>
      <c r="F56" s="168">
        <v>6.7357512953367879E-2</v>
      </c>
      <c r="G56" s="221">
        <v>13</v>
      </c>
      <c r="H56" s="119"/>
      <c r="I56" s="120"/>
      <c r="J56" s="165"/>
      <c r="K56" s="166"/>
      <c r="L56" s="167"/>
      <c r="M56" s="198"/>
      <c r="N56" s="119">
        <v>1.7482517482517484E-2</v>
      </c>
      <c r="O56" s="120">
        <v>5</v>
      </c>
      <c r="P56" s="203">
        <v>1.4999999999999999E-2</v>
      </c>
      <c r="Q56" s="166">
        <v>4</v>
      </c>
      <c r="R56" s="168">
        <v>2.6785714285714284E-2</v>
      </c>
      <c r="S56" s="229">
        <v>6</v>
      </c>
      <c r="T56" s="119">
        <v>4.7770700636942678E-2</v>
      </c>
      <c r="U56" s="120">
        <v>15</v>
      </c>
      <c r="V56" s="168">
        <v>6.6666666666666666E-2</v>
      </c>
      <c r="W56" s="166">
        <v>18</v>
      </c>
      <c r="X56" s="168">
        <v>5.0228310502283102E-2</v>
      </c>
      <c r="Y56" s="229">
        <v>11</v>
      </c>
      <c r="Z56" s="119">
        <v>1.8867924528301886E-2</v>
      </c>
      <c r="AA56" s="120">
        <v>3</v>
      </c>
      <c r="AB56" s="164">
        <v>6.3291139240506328E-3</v>
      </c>
      <c r="AC56" s="170">
        <v>1</v>
      </c>
      <c r="AD56" s="164">
        <v>7.0000000000000001E-3</v>
      </c>
      <c r="AE56" s="227">
        <v>1</v>
      </c>
      <c r="AF56" s="121">
        <v>1.3888888888888888E-2</v>
      </c>
      <c r="AG56" s="122">
        <v>2</v>
      </c>
      <c r="AH56" s="164">
        <v>5.7692307692307696E-2</v>
      </c>
      <c r="AI56" s="170">
        <v>9</v>
      </c>
      <c r="AJ56" s="164">
        <v>4.9586776859504134E-2</v>
      </c>
      <c r="AK56" s="227">
        <v>6</v>
      </c>
      <c r="AL56" s="91">
        <f t="shared" si="3"/>
        <v>0</v>
      </c>
      <c r="AM56" s="82">
        <f t="shared" si="4"/>
        <v>0</v>
      </c>
      <c r="AN56" s="142">
        <f t="shared" si="5"/>
        <v>0</v>
      </c>
      <c r="AO56" s="82"/>
    </row>
    <row r="57" spans="1:41" ht="18.75" customHeight="1" x14ac:dyDescent="0.15">
      <c r="A57" s="87" t="s">
        <v>52</v>
      </c>
      <c r="B57" s="119">
        <v>0.13333333333333333</v>
      </c>
      <c r="C57" s="120">
        <v>30</v>
      </c>
      <c r="D57" s="203">
        <v>6.2E-2</v>
      </c>
      <c r="E57" s="209">
        <v>16</v>
      </c>
      <c r="F57" s="168">
        <v>0.11231884057971014</v>
      </c>
      <c r="G57" s="221">
        <v>31</v>
      </c>
      <c r="H57" s="119"/>
      <c r="I57" s="120"/>
      <c r="J57" s="165"/>
      <c r="K57" s="166"/>
      <c r="L57" s="167"/>
      <c r="M57" s="198"/>
      <c r="N57" s="119">
        <v>1.0563380281690141E-2</v>
      </c>
      <c r="O57" s="120">
        <v>3</v>
      </c>
      <c r="P57" s="204">
        <v>2.8000000000000001E-2</v>
      </c>
      <c r="Q57" s="170">
        <v>8</v>
      </c>
      <c r="R57" s="164">
        <v>2.2364217252396165E-2</v>
      </c>
      <c r="S57" s="227">
        <v>7</v>
      </c>
      <c r="T57" s="121">
        <v>9.9385245901639344E-2</v>
      </c>
      <c r="U57" s="122">
        <v>97</v>
      </c>
      <c r="V57" s="164">
        <v>9.2323651452282163E-2</v>
      </c>
      <c r="W57" s="170">
        <v>89</v>
      </c>
      <c r="X57" s="164">
        <v>9.1743119266055051E-2</v>
      </c>
      <c r="Y57" s="227">
        <v>90</v>
      </c>
      <c r="Z57" s="121">
        <v>1.4084507042253521E-2</v>
      </c>
      <c r="AA57" s="122">
        <v>1</v>
      </c>
      <c r="AB57" s="171">
        <v>1.3698630136986301E-2</v>
      </c>
      <c r="AC57" s="183">
        <v>1</v>
      </c>
      <c r="AD57" s="164">
        <v>0</v>
      </c>
      <c r="AE57" s="227">
        <v>0</v>
      </c>
      <c r="AF57" s="121">
        <v>8.2758620689655171E-2</v>
      </c>
      <c r="AG57" s="122">
        <v>12</v>
      </c>
      <c r="AH57" s="164">
        <v>7.0422535211267609E-2</v>
      </c>
      <c r="AI57" s="170">
        <v>10</v>
      </c>
      <c r="AJ57" s="164">
        <v>3.4682080924855488E-2</v>
      </c>
      <c r="AK57" s="227">
        <v>6</v>
      </c>
      <c r="AL57" s="91">
        <f t="shared" si="3"/>
        <v>0</v>
      </c>
      <c r="AM57" s="82">
        <f t="shared" si="4"/>
        <v>0</v>
      </c>
      <c r="AN57" s="82">
        <f t="shared" si="5"/>
        <v>0</v>
      </c>
      <c r="AO57" s="82"/>
    </row>
    <row r="58" spans="1:41" ht="18.75" customHeight="1" x14ac:dyDescent="0.15">
      <c r="A58" s="87" t="s">
        <v>53</v>
      </c>
      <c r="B58" s="119">
        <v>0.15053763440860216</v>
      </c>
      <c r="C58" s="120">
        <v>14</v>
      </c>
      <c r="D58" s="204">
        <v>0.158</v>
      </c>
      <c r="E58" s="210">
        <v>25</v>
      </c>
      <c r="F58" s="164">
        <v>0.21383647798742139</v>
      </c>
      <c r="G58" s="183">
        <v>34</v>
      </c>
      <c r="H58" s="121">
        <v>1.5452538631346579E-2</v>
      </c>
      <c r="I58" s="122">
        <v>7</v>
      </c>
      <c r="J58" s="165"/>
      <c r="K58" s="166"/>
      <c r="L58" s="167"/>
      <c r="M58" s="198"/>
      <c r="N58" s="119"/>
      <c r="O58" s="120"/>
      <c r="P58" s="176"/>
      <c r="Q58" s="176"/>
      <c r="R58" s="177"/>
      <c r="S58" s="240"/>
      <c r="T58" s="134">
        <v>8.7163232963549928E-2</v>
      </c>
      <c r="U58" s="135">
        <v>55</v>
      </c>
      <c r="V58" s="164">
        <v>0.10885167464114832</v>
      </c>
      <c r="W58" s="170">
        <v>91</v>
      </c>
      <c r="X58" s="164">
        <v>8.4423305588585018E-2</v>
      </c>
      <c r="Y58" s="227">
        <v>71</v>
      </c>
      <c r="Z58" s="121">
        <v>5.7803468208092483E-3</v>
      </c>
      <c r="AA58" s="122">
        <v>2</v>
      </c>
      <c r="AB58" s="164">
        <v>0</v>
      </c>
      <c r="AC58" s="170">
        <v>0</v>
      </c>
      <c r="AD58" s="164">
        <v>0</v>
      </c>
      <c r="AE58" s="227">
        <v>0</v>
      </c>
      <c r="AF58" s="121">
        <v>3.1007751937984496E-2</v>
      </c>
      <c r="AG58" s="122">
        <v>8</v>
      </c>
      <c r="AH58" s="164">
        <v>2.8455284552845527E-2</v>
      </c>
      <c r="AI58" s="170">
        <v>7</v>
      </c>
      <c r="AJ58" s="164">
        <v>4.6610169491525424E-2</v>
      </c>
      <c r="AK58" s="227">
        <v>11</v>
      </c>
      <c r="AL58" s="91">
        <f t="shared" si="3"/>
        <v>0</v>
      </c>
      <c r="AM58" s="82">
        <f t="shared" si="4"/>
        <v>0</v>
      </c>
      <c r="AN58" s="82">
        <f t="shared" si="5"/>
        <v>0</v>
      </c>
      <c r="AO58" s="82"/>
    </row>
    <row r="59" spans="1:41" ht="18.75" customHeight="1" x14ac:dyDescent="0.15">
      <c r="A59" s="87" t="s">
        <v>54</v>
      </c>
      <c r="B59" s="119"/>
      <c r="C59" s="120"/>
      <c r="D59" s="184"/>
      <c r="E59" s="213"/>
      <c r="F59" s="177"/>
      <c r="G59" s="224"/>
      <c r="H59" s="134" t="s">
        <v>63</v>
      </c>
      <c r="I59" s="135" t="s">
        <v>63</v>
      </c>
      <c r="J59" s="182"/>
      <c r="K59" s="183"/>
      <c r="L59" s="171"/>
      <c r="M59" s="198"/>
      <c r="N59" s="119" t="s">
        <v>63</v>
      </c>
      <c r="O59" s="120" t="s">
        <v>63</v>
      </c>
      <c r="P59" s="183" t="s">
        <v>130</v>
      </c>
      <c r="Q59" s="183" t="s">
        <v>130</v>
      </c>
      <c r="R59" s="164" t="s">
        <v>63</v>
      </c>
      <c r="S59" s="227" t="s">
        <v>63</v>
      </c>
      <c r="T59" s="121" t="s">
        <v>63</v>
      </c>
      <c r="U59" s="122" t="s">
        <v>63</v>
      </c>
      <c r="V59" s="171" t="s">
        <v>63</v>
      </c>
      <c r="W59" s="183" t="s">
        <v>63</v>
      </c>
      <c r="X59" s="164" t="s">
        <v>63</v>
      </c>
      <c r="Y59" s="227" t="s">
        <v>63</v>
      </c>
      <c r="Z59" s="121" t="s">
        <v>63</v>
      </c>
      <c r="AA59" s="122" t="s">
        <v>63</v>
      </c>
      <c r="AB59" s="171" t="s">
        <v>63</v>
      </c>
      <c r="AC59" s="183" t="s">
        <v>63</v>
      </c>
      <c r="AD59" s="164" t="s">
        <v>130</v>
      </c>
      <c r="AE59" s="227" t="s">
        <v>130</v>
      </c>
      <c r="AF59" s="121"/>
      <c r="AG59" s="122"/>
      <c r="AH59" s="168"/>
      <c r="AI59" s="166"/>
      <c r="AJ59" s="168"/>
      <c r="AK59" s="228"/>
      <c r="AL59" s="91">
        <f t="shared" si="3"/>
        <v>0</v>
      </c>
      <c r="AM59" s="142">
        <f t="shared" si="4"/>
        <v>0</v>
      </c>
      <c r="AN59" s="82">
        <f t="shared" si="5"/>
        <v>0</v>
      </c>
      <c r="AO59" s="82"/>
    </row>
    <row r="60" spans="1:41" s="95" customFormat="1" ht="18.75" customHeight="1" x14ac:dyDescent="0.15">
      <c r="A60" s="88" t="s">
        <v>55</v>
      </c>
      <c r="B60" s="123">
        <v>5.2238805970149252E-2</v>
      </c>
      <c r="C60" s="124">
        <v>7</v>
      </c>
      <c r="D60" s="205">
        <v>6.9000000000000006E-2</v>
      </c>
      <c r="E60" s="211">
        <v>12</v>
      </c>
      <c r="F60" s="181">
        <v>6.358381502890173E-2</v>
      </c>
      <c r="G60" s="220">
        <v>11</v>
      </c>
      <c r="H60" s="123"/>
      <c r="I60" s="124"/>
      <c r="J60" s="178"/>
      <c r="K60" s="179"/>
      <c r="L60" s="180"/>
      <c r="M60" s="199"/>
      <c r="N60" s="123">
        <v>2.4213075060532689E-3</v>
      </c>
      <c r="O60" s="124">
        <v>1</v>
      </c>
      <c r="P60" s="205">
        <v>5.0000000000000001E-3</v>
      </c>
      <c r="Q60" s="179">
        <v>2</v>
      </c>
      <c r="R60" s="181">
        <v>7.6923076923076927E-3</v>
      </c>
      <c r="S60" s="234">
        <v>2</v>
      </c>
      <c r="T60" s="123">
        <v>0.13407821229050279</v>
      </c>
      <c r="U60" s="124">
        <v>24</v>
      </c>
      <c r="V60" s="181">
        <v>0.11180124223602485</v>
      </c>
      <c r="W60" s="179">
        <v>18</v>
      </c>
      <c r="X60" s="181">
        <v>5.8823529411764705E-2</v>
      </c>
      <c r="Y60" s="234">
        <v>7</v>
      </c>
      <c r="Z60" s="123">
        <v>2.0289855072463767E-2</v>
      </c>
      <c r="AA60" s="124">
        <v>7</v>
      </c>
      <c r="AB60" s="181" t="s">
        <v>131</v>
      </c>
      <c r="AC60" s="179" t="s">
        <v>131</v>
      </c>
      <c r="AD60" s="181">
        <v>3.4000000000000002E-2</v>
      </c>
      <c r="AE60" s="234">
        <v>13</v>
      </c>
      <c r="AF60" s="123">
        <v>3.5714285714285712E-2</v>
      </c>
      <c r="AG60" s="124">
        <v>12</v>
      </c>
      <c r="AH60" s="181" t="s">
        <v>64</v>
      </c>
      <c r="AI60" s="179" t="s">
        <v>64</v>
      </c>
      <c r="AJ60" s="181">
        <v>2.710843373493976E-2</v>
      </c>
      <c r="AK60" s="230">
        <v>9</v>
      </c>
      <c r="AL60" s="93">
        <f t="shared" si="3"/>
        <v>0</v>
      </c>
      <c r="AM60" s="94">
        <f t="shared" si="4"/>
        <v>0</v>
      </c>
      <c r="AN60" s="94">
        <f t="shared" si="5"/>
        <v>0</v>
      </c>
      <c r="AO60" s="94"/>
    </row>
    <row r="61" spans="1:41" ht="18.75" customHeight="1" x14ac:dyDescent="0.15">
      <c r="A61" s="87" t="s">
        <v>56</v>
      </c>
      <c r="B61" s="119"/>
      <c r="C61" s="120"/>
      <c r="D61" s="176"/>
      <c r="E61" s="212"/>
      <c r="F61" s="177"/>
      <c r="G61" s="224"/>
      <c r="H61" s="134">
        <v>6.993006993006993E-3</v>
      </c>
      <c r="I61" s="135">
        <v>1</v>
      </c>
      <c r="J61" s="169"/>
      <c r="K61" s="170"/>
      <c r="L61" s="171"/>
      <c r="M61" s="198"/>
      <c r="N61" s="119">
        <v>4.0983606557377046E-2</v>
      </c>
      <c r="O61" s="120">
        <v>5</v>
      </c>
      <c r="P61" s="203">
        <v>2.3E-2</v>
      </c>
      <c r="Q61" s="166">
        <v>3</v>
      </c>
      <c r="R61" s="168">
        <v>1.2048192771084338E-2</v>
      </c>
      <c r="S61" s="229">
        <v>1</v>
      </c>
      <c r="T61" s="119">
        <v>0.12173913043478261</v>
      </c>
      <c r="U61" s="120">
        <v>14</v>
      </c>
      <c r="V61" s="164">
        <v>0.11926605504587157</v>
      </c>
      <c r="W61" s="170">
        <v>13</v>
      </c>
      <c r="X61" s="164">
        <v>0.11382113821138211</v>
      </c>
      <c r="Y61" s="227">
        <v>14</v>
      </c>
      <c r="Z61" s="121">
        <v>5.8201058201058198E-2</v>
      </c>
      <c r="AA61" s="122">
        <v>11</v>
      </c>
      <c r="AB61" s="164">
        <v>4.2944785276073622E-2</v>
      </c>
      <c r="AC61" s="170">
        <v>7</v>
      </c>
      <c r="AD61" s="164">
        <v>4.5999999999999999E-2</v>
      </c>
      <c r="AE61" s="227">
        <v>7</v>
      </c>
      <c r="AF61" s="121">
        <v>2.197802197802198E-2</v>
      </c>
      <c r="AG61" s="122">
        <v>4</v>
      </c>
      <c r="AH61" s="164">
        <v>8.1761006289308172E-2</v>
      </c>
      <c r="AI61" s="170">
        <v>13</v>
      </c>
      <c r="AJ61" s="164">
        <v>0.18085106382978725</v>
      </c>
      <c r="AK61" s="227">
        <v>17</v>
      </c>
      <c r="AL61" s="91">
        <f t="shared" si="3"/>
        <v>0</v>
      </c>
      <c r="AM61" s="142">
        <f t="shared" si="4"/>
        <v>0</v>
      </c>
      <c r="AN61" s="82">
        <f t="shared" si="5"/>
        <v>0</v>
      </c>
      <c r="AO61" s="82"/>
    </row>
    <row r="62" spans="1:41" ht="18.75" customHeight="1" x14ac:dyDescent="0.15">
      <c r="A62" s="87" t="s">
        <v>57</v>
      </c>
      <c r="B62" s="119">
        <v>0.11956521739130435</v>
      </c>
      <c r="C62" s="120">
        <v>11</v>
      </c>
      <c r="D62" s="206">
        <v>3.7999999999999999E-2</v>
      </c>
      <c r="E62" s="214">
        <v>6</v>
      </c>
      <c r="F62" s="164">
        <v>6.6945606694560664E-2</v>
      </c>
      <c r="G62" s="183">
        <v>16</v>
      </c>
      <c r="H62" s="121"/>
      <c r="I62" s="122"/>
      <c r="J62" s="165"/>
      <c r="K62" s="166"/>
      <c r="L62" s="167"/>
      <c r="M62" s="198"/>
      <c r="N62" s="119">
        <v>2.8938906752411574E-2</v>
      </c>
      <c r="O62" s="120">
        <v>9</v>
      </c>
      <c r="P62" s="206">
        <v>3.7999999999999999E-2</v>
      </c>
      <c r="Q62" s="183">
        <v>8</v>
      </c>
      <c r="R62" s="164">
        <v>5.6856187290969896E-2</v>
      </c>
      <c r="S62" s="227">
        <v>17</v>
      </c>
      <c r="T62" s="121">
        <v>0.10932475884244373</v>
      </c>
      <c r="U62" s="122">
        <v>34</v>
      </c>
      <c r="V62" s="171">
        <v>0.11961722488038277</v>
      </c>
      <c r="W62" s="183">
        <v>25</v>
      </c>
      <c r="X62" s="164">
        <v>0.10774410774410774</v>
      </c>
      <c r="Y62" s="227">
        <v>32</v>
      </c>
      <c r="Z62" s="121">
        <v>1.9607843137254902E-2</v>
      </c>
      <c r="AA62" s="122">
        <v>2</v>
      </c>
      <c r="AB62" s="171">
        <v>1.7699115044247787E-2</v>
      </c>
      <c r="AC62" s="183">
        <v>4</v>
      </c>
      <c r="AD62" s="164">
        <v>5.0000000000000001E-3</v>
      </c>
      <c r="AE62" s="227">
        <v>1</v>
      </c>
      <c r="AF62" s="121">
        <v>9.1836734693877556E-2</v>
      </c>
      <c r="AG62" s="122">
        <v>9</v>
      </c>
      <c r="AH62" s="164"/>
      <c r="AI62" s="183"/>
      <c r="AJ62" s="164">
        <v>9.5238095238095233E-2</v>
      </c>
      <c r="AK62" s="227">
        <v>2</v>
      </c>
      <c r="AL62" s="91">
        <f t="shared" si="3"/>
        <v>0</v>
      </c>
      <c r="AM62" s="82">
        <f t="shared" si="4"/>
        <v>0</v>
      </c>
      <c r="AN62" s="142">
        <f t="shared" si="5"/>
        <v>0</v>
      </c>
      <c r="AO62" s="82"/>
    </row>
    <row r="63" spans="1:41" ht="18.75" customHeight="1" x14ac:dyDescent="0.15">
      <c r="A63" s="87" t="s">
        <v>58</v>
      </c>
      <c r="B63" s="119">
        <v>0</v>
      </c>
      <c r="C63" s="120">
        <v>0</v>
      </c>
      <c r="D63" s="203">
        <v>0</v>
      </c>
      <c r="E63" s="209">
        <v>0</v>
      </c>
      <c r="F63" s="168">
        <v>0</v>
      </c>
      <c r="G63" s="221">
        <v>0</v>
      </c>
      <c r="H63" s="119"/>
      <c r="I63" s="120"/>
      <c r="J63" s="165"/>
      <c r="K63" s="166"/>
      <c r="L63" s="167"/>
      <c r="M63" s="198"/>
      <c r="N63" s="119">
        <v>0</v>
      </c>
      <c r="O63" s="120">
        <v>0</v>
      </c>
      <c r="P63" s="203">
        <v>0</v>
      </c>
      <c r="Q63" s="166">
        <v>0</v>
      </c>
      <c r="R63" s="168">
        <v>0</v>
      </c>
      <c r="S63" s="229">
        <v>0</v>
      </c>
      <c r="T63" s="119">
        <v>5.6603773584905662E-2</v>
      </c>
      <c r="U63" s="120">
        <v>3</v>
      </c>
      <c r="V63" s="171">
        <v>0</v>
      </c>
      <c r="W63" s="183">
        <v>0</v>
      </c>
      <c r="X63" s="164">
        <v>7.6923076923076927E-2</v>
      </c>
      <c r="Y63" s="227">
        <v>4</v>
      </c>
      <c r="Z63" s="121"/>
      <c r="AA63" s="122"/>
      <c r="AB63" s="168">
        <v>0</v>
      </c>
      <c r="AC63" s="166">
        <v>0</v>
      </c>
      <c r="AD63" s="168">
        <v>2.3E-2</v>
      </c>
      <c r="AE63" s="229">
        <v>1</v>
      </c>
      <c r="AF63" s="119"/>
      <c r="AG63" s="120"/>
      <c r="AH63" s="168"/>
      <c r="AI63" s="166"/>
      <c r="AJ63" s="168"/>
      <c r="AK63" s="228"/>
      <c r="AL63" s="91">
        <f t="shared" si="3"/>
        <v>0</v>
      </c>
      <c r="AM63" s="82">
        <f t="shared" si="4"/>
        <v>0</v>
      </c>
      <c r="AN63" s="142">
        <f t="shared" si="5"/>
        <v>0</v>
      </c>
      <c r="AO63" s="82"/>
    </row>
    <row r="64" spans="1:41" ht="18.75" customHeight="1" x14ac:dyDescent="0.15">
      <c r="A64" s="87" t="s">
        <v>59</v>
      </c>
      <c r="B64" s="119">
        <v>2.4767801857585141E-2</v>
      </c>
      <c r="C64" s="120">
        <v>8</v>
      </c>
      <c r="D64" s="203">
        <v>0.03</v>
      </c>
      <c r="E64" s="209">
        <v>12</v>
      </c>
      <c r="F64" s="168">
        <v>1.0666666666666666E-2</v>
      </c>
      <c r="G64" s="221">
        <v>4</v>
      </c>
      <c r="H64" s="119"/>
      <c r="I64" s="120"/>
      <c r="J64" s="165"/>
      <c r="K64" s="166"/>
      <c r="L64" s="167"/>
      <c r="M64" s="198"/>
      <c r="N64" s="119">
        <v>9.3457943925233638E-3</v>
      </c>
      <c r="O64" s="120">
        <v>8</v>
      </c>
      <c r="P64" s="203">
        <v>1.7999999999999999E-2</v>
      </c>
      <c r="Q64" s="166">
        <v>16</v>
      </c>
      <c r="R64" s="168">
        <v>4.230317273795535E-2</v>
      </c>
      <c r="S64" s="229">
        <v>36</v>
      </c>
      <c r="T64" s="119">
        <v>0.10557768924302789</v>
      </c>
      <c r="U64" s="120">
        <v>53</v>
      </c>
      <c r="V64" s="219">
        <v>0.12612612612612611</v>
      </c>
      <c r="W64" s="173">
        <v>70</v>
      </c>
      <c r="X64" s="168">
        <v>0.15030060120240482</v>
      </c>
      <c r="Y64" s="236">
        <v>75</v>
      </c>
      <c r="Z64" s="119">
        <v>1.0101010101010102E-2</v>
      </c>
      <c r="AA64" s="120">
        <v>2</v>
      </c>
      <c r="AB64" s="168">
        <v>3.0303030303030304E-2</v>
      </c>
      <c r="AC64" s="166">
        <v>7</v>
      </c>
      <c r="AD64" s="168">
        <v>4.3999999999999997E-2</v>
      </c>
      <c r="AE64" s="229">
        <v>9</v>
      </c>
      <c r="AF64" s="119">
        <v>1.6574585635359115E-2</v>
      </c>
      <c r="AG64" s="120">
        <v>3</v>
      </c>
      <c r="AH64" s="164">
        <v>1.7699115044247787E-2</v>
      </c>
      <c r="AI64" s="170">
        <v>4</v>
      </c>
      <c r="AJ64" s="164">
        <v>3.1746031746031744E-2</v>
      </c>
      <c r="AK64" s="227">
        <v>6</v>
      </c>
      <c r="AL64" s="91">
        <f t="shared" si="3"/>
        <v>0</v>
      </c>
      <c r="AM64" s="82">
        <f t="shared" si="4"/>
        <v>0</v>
      </c>
      <c r="AN64" s="142">
        <f t="shared" si="5"/>
        <v>0</v>
      </c>
      <c r="AO64" s="82"/>
    </row>
    <row r="65" spans="1:41" ht="18.75" customHeight="1" x14ac:dyDescent="0.15">
      <c r="A65" s="87" t="s">
        <v>60</v>
      </c>
      <c r="B65" s="119"/>
      <c r="C65" s="120"/>
      <c r="D65" s="176"/>
      <c r="E65" s="212"/>
      <c r="F65" s="185"/>
      <c r="G65" s="224"/>
      <c r="H65" s="134">
        <v>0</v>
      </c>
      <c r="I65" s="135">
        <v>0</v>
      </c>
      <c r="J65" s="165"/>
      <c r="K65" s="166"/>
      <c r="L65" s="167"/>
      <c r="M65" s="198"/>
      <c r="N65" s="119">
        <v>0</v>
      </c>
      <c r="O65" s="120">
        <v>0</v>
      </c>
      <c r="P65" s="203">
        <v>0</v>
      </c>
      <c r="Q65" s="166">
        <v>0</v>
      </c>
      <c r="R65" s="168">
        <v>0</v>
      </c>
      <c r="S65" s="229">
        <v>0</v>
      </c>
      <c r="T65" s="119">
        <v>0</v>
      </c>
      <c r="U65" s="120">
        <v>0</v>
      </c>
      <c r="V65" s="168">
        <v>0</v>
      </c>
      <c r="W65" s="166">
        <v>0</v>
      </c>
      <c r="X65" s="168">
        <v>0</v>
      </c>
      <c r="Y65" s="229">
        <v>0</v>
      </c>
      <c r="Z65" s="119">
        <v>0</v>
      </c>
      <c r="AA65" s="120">
        <v>0</v>
      </c>
      <c r="AB65" s="168">
        <v>0</v>
      </c>
      <c r="AC65" s="166">
        <v>0</v>
      </c>
      <c r="AD65" s="168">
        <v>0</v>
      </c>
      <c r="AE65" s="229">
        <v>0</v>
      </c>
      <c r="AF65" s="119"/>
      <c r="AG65" s="120"/>
      <c r="AH65" s="168"/>
      <c r="AI65" s="166"/>
      <c r="AJ65" s="168"/>
      <c r="AK65" s="228"/>
      <c r="AL65" s="91">
        <f t="shared" si="3"/>
        <v>0</v>
      </c>
      <c r="AM65" s="82">
        <f t="shared" si="4"/>
        <v>0</v>
      </c>
      <c r="AN65" s="82">
        <f t="shared" si="5"/>
        <v>0</v>
      </c>
      <c r="AO65" s="82"/>
    </row>
    <row r="66" spans="1:41" ht="18.75" customHeight="1" thickBot="1" x14ac:dyDescent="0.2">
      <c r="A66" s="89" t="s">
        <v>61</v>
      </c>
      <c r="B66" s="125"/>
      <c r="C66" s="126"/>
      <c r="D66" s="186"/>
      <c r="E66" s="215"/>
      <c r="F66" s="187"/>
      <c r="G66" s="225"/>
      <c r="H66" s="136">
        <v>0</v>
      </c>
      <c r="I66" s="137">
        <v>0</v>
      </c>
      <c r="J66" s="188"/>
      <c r="K66" s="189"/>
      <c r="L66" s="190"/>
      <c r="M66" s="200"/>
      <c r="N66" s="125">
        <v>0</v>
      </c>
      <c r="O66" s="126">
        <v>0</v>
      </c>
      <c r="P66" s="218">
        <v>0.02</v>
      </c>
      <c r="Q66" s="189">
        <v>9</v>
      </c>
      <c r="R66" s="191">
        <v>1.5915119363395226E-2</v>
      </c>
      <c r="S66" s="235">
        <v>6</v>
      </c>
      <c r="T66" s="125">
        <v>2.6666666666666668E-2</v>
      </c>
      <c r="U66" s="126">
        <v>2</v>
      </c>
      <c r="V66" s="194">
        <v>0.17333333333333334</v>
      </c>
      <c r="W66" s="193">
        <v>13</v>
      </c>
      <c r="X66" s="195">
        <v>0.19626168224299065</v>
      </c>
      <c r="Y66" s="237">
        <v>21</v>
      </c>
      <c r="Z66" s="129"/>
      <c r="AA66" s="131"/>
      <c r="AB66" s="191">
        <v>1.4E-2</v>
      </c>
      <c r="AC66" s="189">
        <v>5</v>
      </c>
      <c r="AD66" s="191">
        <v>6.9000000000000006E-2</v>
      </c>
      <c r="AE66" s="235">
        <v>22</v>
      </c>
      <c r="AF66" s="125">
        <v>0</v>
      </c>
      <c r="AG66" s="126">
        <v>0</v>
      </c>
      <c r="AH66" s="191">
        <v>6.6666666666666666E-2</v>
      </c>
      <c r="AI66" s="189">
        <v>2</v>
      </c>
      <c r="AJ66" s="191">
        <v>9.5238095238095233E-2</v>
      </c>
      <c r="AK66" s="231">
        <v>2</v>
      </c>
      <c r="AL66" s="92">
        <f t="shared" si="3"/>
        <v>0</v>
      </c>
      <c r="AM66" s="83">
        <f t="shared" si="4"/>
        <v>0</v>
      </c>
      <c r="AN66" s="143">
        <f t="shared" si="5"/>
        <v>0</v>
      </c>
      <c r="AO66" s="83"/>
    </row>
    <row r="67" spans="1:41" x14ac:dyDescent="0.15">
      <c r="G67" s="5">
        <f>COUNTIF(G5:G66,"×")</f>
        <v>0</v>
      </c>
      <c r="L67" s="5">
        <f>COUNTIF(L5:L66,"×")</f>
        <v>0</v>
      </c>
      <c r="S67" s="5">
        <f>COUNTIF(S5:S66,"×")</f>
        <v>0</v>
      </c>
      <c r="Y67" s="5">
        <f>COUNTIF(Y5:Y66,"×")</f>
        <v>0</v>
      </c>
      <c r="AE67" s="5">
        <f>COUNTIF(AE5:AE66,"×")</f>
        <v>0</v>
      </c>
      <c r="AK67" s="69">
        <f>COUNTIF(AK5:AK66,"×")</f>
        <v>0</v>
      </c>
    </row>
    <row r="68" spans="1:41" x14ac:dyDescent="0.15">
      <c r="E68" t="s">
        <v>115</v>
      </c>
      <c r="J68" t="s">
        <v>114</v>
      </c>
      <c r="N68" t="s">
        <v>116</v>
      </c>
      <c r="Q68" t="s">
        <v>114</v>
      </c>
      <c r="W68" t="s">
        <v>113</v>
      </c>
      <c r="Z68" s="113" t="s">
        <v>108</v>
      </c>
      <c r="AI68" t="s">
        <v>121</v>
      </c>
    </row>
    <row r="69" spans="1:41" x14ac:dyDescent="0.15">
      <c r="N69" t="s">
        <v>117</v>
      </c>
      <c r="Z69" s="113" t="s">
        <v>109</v>
      </c>
      <c r="AI69" t="s">
        <v>122</v>
      </c>
    </row>
    <row r="70" spans="1:41" x14ac:dyDescent="0.15">
      <c r="N70" t="s">
        <v>118</v>
      </c>
      <c r="Z70" s="113" t="s">
        <v>110</v>
      </c>
      <c r="AI70" t="s">
        <v>123</v>
      </c>
    </row>
    <row r="71" spans="1:41" x14ac:dyDescent="0.15">
      <c r="N71" t="s">
        <v>119</v>
      </c>
    </row>
    <row r="72" spans="1:41" x14ac:dyDescent="0.15">
      <c r="N72" t="s">
        <v>108</v>
      </c>
    </row>
    <row r="73" spans="1:41" x14ac:dyDescent="0.15">
      <c r="N73" t="s">
        <v>120</v>
      </c>
    </row>
  </sheetData>
  <mergeCells count="24">
    <mergeCell ref="N3:O3"/>
    <mergeCell ref="P3:Q3"/>
    <mergeCell ref="R3:S3"/>
    <mergeCell ref="B3:C3"/>
    <mergeCell ref="B2:G2"/>
    <mergeCell ref="H2:M2"/>
    <mergeCell ref="N2:S2"/>
    <mergeCell ref="D3:E3"/>
    <mergeCell ref="F3:G3"/>
    <mergeCell ref="L3:M3"/>
    <mergeCell ref="J3:K3"/>
    <mergeCell ref="H3:I3"/>
    <mergeCell ref="AJ3:AK3"/>
    <mergeCell ref="AF2:AK2"/>
    <mergeCell ref="X3:Y3"/>
    <mergeCell ref="V3:W3"/>
    <mergeCell ref="T3:U3"/>
    <mergeCell ref="T2:Y2"/>
    <mergeCell ref="Z2:AE2"/>
    <mergeCell ref="AH3:AI3"/>
    <mergeCell ref="AB3:AC3"/>
    <mergeCell ref="AD3:AE3"/>
    <mergeCell ref="AF3:AG3"/>
    <mergeCell ref="Z3:AA3"/>
  </mergeCells>
  <phoneticPr fontId="3"/>
  <pageMargins left="0.7" right="0.7" top="0.75" bottom="0.75" header="0.3" footer="0.3"/>
  <pageSetup paperSize="8"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view="pageBreakPreview" zoomScale="85" zoomScaleNormal="100" zoomScaleSheetLayoutView="85" workbookViewId="0">
      <selection activeCell="B2" sqref="B1:I1048576"/>
    </sheetView>
  </sheetViews>
  <sheetFormatPr defaultRowHeight="13.5" x14ac:dyDescent="0.15"/>
  <cols>
    <col min="1" max="1" width="11.25" customWidth="1"/>
    <col min="2" max="3" width="8.625" customWidth="1"/>
    <col min="4" max="4" width="8.625" style="4" customWidth="1"/>
    <col min="5" max="5" width="9" bestFit="1" customWidth="1"/>
    <col min="6" max="6" width="11" customWidth="1"/>
    <col min="7" max="7" width="9" bestFit="1" customWidth="1"/>
    <col min="8" max="8" width="11" customWidth="1"/>
  </cols>
  <sheetData>
    <row r="1" spans="1:9" ht="18.75" customHeight="1" x14ac:dyDescent="0.15">
      <c r="A1" s="326" t="s">
        <v>87</v>
      </c>
      <c r="B1" s="327"/>
      <c r="C1" s="327"/>
      <c r="D1" s="327"/>
    </row>
    <row r="2" spans="1:9" ht="33.75" customHeight="1" x14ac:dyDescent="0.15">
      <c r="A2" s="1"/>
      <c r="B2" s="6" t="s">
        <v>85</v>
      </c>
      <c r="C2" s="6" t="s">
        <v>88</v>
      </c>
      <c r="D2" s="7" t="s">
        <v>79</v>
      </c>
      <c r="E2" s="59" t="s">
        <v>82</v>
      </c>
      <c r="F2" s="59" t="s">
        <v>81</v>
      </c>
      <c r="G2" s="59" t="s">
        <v>84</v>
      </c>
      <c r="H2" s="59" t="s">
        <v>83</v>
      </c>
      <c r="I2" s="34" t="s">
        <v>93</v>
      </c>
    </row>
    <row r="3" spans="1:9" s="2" customFormat="1" ht="15.75" customHeight="1" x14ac:dyDescent="0.15">
      <c r="A3" s="8" t="s">
        <v>0</v>
      </c>
      <c r="B3" s="25">
        <v>0.45</v>
      </c>
      <c r="C3" s="56">
        <v>27</v>
      </c>
      <c r="D3" s="26" t="s">
        <v>77</v>
      </c>
      <c r="E3" s="31">
        <v>0.2</v>
      </c>
      <c r="F3" s="73">
        <v>12</v>
      </c>
      <c r="G3" s="31">
        <v>0.35</v>
      </c>
      <c r="H3" s="73">
        <v>21</v>
      </c>
      <c r="I3" s="73" t="str">
        <f>IF(E3=0,IF(E3&lt;G3,"未把握型",""),IF(E3&gt;G3,"未受診型", "未把握型"))</f>
        <v>未把握型</v>
      </c>
    </row>
    <row r="4" spans="1:9" s="2" customFormat="1" ht="15.75" customHeight="1" x14ac:dyDescent="0.15">
      <c r="A4" s="11" t="s">
        <v>1</v>
      </c>
      <c r="B4" s="27">
        <v>0.39703153988868273</v>
      </c>
      <c r="C4" s="57">
        <v>214</v>
      </c>
      <c r="D4" s="28" t="s">
        <v>77</v>
      </c>
      <c r="E4" s="29">
        <v>0</v>
      </c>
      <c r="F4" s="74">
        <v>0</v>
      </c>
      <c r="G4" s="29">
        <v>0.60296846011131722</v>
      </c>
      <c r="H4" s="74">
        <v>325</v>
      </c>
      <c r="I4" s="74" t="str">
        <f t="shared" ref="I4:I64" si="0">IF(E4=0,IF(E4&lt;G4,"未把握型",""),IF(E4&gt;G4,"未受診型", "未把握型"))</f>
        <v>未把握型</v>
      </c>
    </row>
    <row r="5" spans="1:9" s="2" customFormat="1" ht="15.75" customHeight="1" x14ac:dyDescent="0.15">
      <c r="A5" s="11" t="s">
        <v>2</v>
      </c>
      <c r="B5" s="27">
        <v>0.44691119691119691</v>
      </c>
      <c r="C5" s="57">
        <v>463</v>
      </c>
      <c r="D5" s="28" t="s">
        <v>77</v>
      </c>
      <c r="E5" s="29">
        <v>0</v>
      </c>
      <c r="F5" s="74">
        <v>0</v>
      </c>
      <c r="G5" s="29">
        <v>0.55308880308880304</v>
      </c>
      <c r="H5" s="74">
        <v>573</v>
      </c>
      <c r="I5" s="74" t="str">
        <f t="shared" si="0"/>
        <v>未把握型</v>
      </c>
    </row>
    <row r="6" spans="1:9" s="2" customFormat="1" ht="15.75" customHeight="1" x14ac:dyDescent="0.15">
      <c r="A6" s="11" t="s">
        <v>3</v>
      </c>
      <c r="B6" s="27">
        <v>0.64846077457795437</v>
      </c>
      <c r="C6" s="57">
        <v>653</v>
      </c>
      <c r="D6" s="28" t="s">
        <v>77</v>
      </c>
      <c r="E6" s="29">
        <v>0.13306852035749753</v>
      </c>
      <c r="F6" s="74">
        <v>134</v>
      </c>
      <c r="G6" s="29">
        <v>0.21847070506454816</v>
      </c>
      <c r="H6" s="74">
        <v>220</v>
      </c>
      <c r="I6" s="74" t="str">
        <f t="shared" si="0"/>
        <v>未把握型</v>
      </c>
    </row>
    <row r="7" spans="1:9" s="2" customFormat="1" ht="15.75" customHeight="1" x14ac:dyDescent="0.15">
      <c r="A7" s="11" t="s">
        <v>4</v>
      </c>
      <c r="B7" s="27">
        <v>0.54732510288065839</v>
      </c>
      <c r="C7" s="57">
        <v>133</v>
      </c>
      <c r="D7" s="28" t="s">
        <v>77</v>
      </c>
      <c r="E7" s="29">
        <v>0</v>
      </c>
      <c r="F7" s="74">
        <v>0</v>
      </c>
      <c r="G7" s="29">
        <v>0.45267489711934156</v>
      </c>
      <c r="H7" s="74">
        <v>110</v>
      </c>
      <c r="I7" s="74" t="str">
        <f t="shared" si="0"/>
        <v>未把握型</v>
      </c>
    </row>
    <row r="8" spans="1:9" s="2" customFormat="1" ht="15.75" customHeight="1" x14ac:dyDescent="0.15">
      <c r="A8" s="11" t="s">
        <v>5</v>
      </c>
      <c r="B8" s="27">
        <v>0.22404371584699453</v>
      </c>
      <c r="C8" s="57">
        <v>41</v>
      </c>
      <c r="D8" s="28" t="s">
        <v>77</v>
      </c>
      <c r="E8" s="29">
        <v>0.22404371584699453</v>
      </c>
      <c r="F8" s="74">
        <v>41</v>
      </c>
      <c r="G8" s="29">
        <v>0.55191256830601088</v>
      </c>
      <c r="H8" s="74">
        <v>101</v>
      </c>
      <c r="I8" s="74" t="str">
        <f t="shared" si="0"/>
        <v>未把握型</v>
      </c>
    </row>
    <row r="9" spans="1:9" s="2" customFormat="1" ht="15.75" customHeight="1" x14ac:dyDescent="0.15">
      <c r="A9" s="11" t="s">
        <v>6</v>
      </c>
      <c r="B9" s="12">
        <v>0.73534971644612479</v>
      </c>
      <c r="C9" s="53">
        <v>389</v>
      </c>
      <c r="D9" s="13" t="s">
        <v>62</v>
      </c>
      <c r="E9" s="12">
        <v>0.17580340264650285</v>
      </c>
      <c r="F9" s="11">
        <v>93</v>
      </c>
      <c r="G9" s="12">
        <v>8.8846880907372403E-2</v>
      </c>
      <c r="H9" s="11">
        <v>47</v>
      </c>
      <c r="I9" s="11" t="str">
        <f t="shared" si="0"/>
        <v>未受診型</v>
      </c>
    </row>
    <row r="10" spans="1:9" s="2" customFormat="1" ht="15.75" customHeight="1" x14ac:dyDescent="0.15">
      <c r="A10" s="11" t="s">
        <v>7</v>
      </c>
      <c r="B10" s="12">
        <v>0.72499999999999998</v>
      </c>
      <c r="C10" s="53">
        <v>348</v>
      </c>
      <c r="D10" s="13" t="s">
        <v>62</v>
      </c>
      <c r="E10" s="12">
        <v>3.3333333333333333E-2</v>
      </c>
      <c r="F10" s="11">
        <v>16</v>
      </c>
      <c r="G10" s="12">
        <v>0.24166666666666667</v>
      </c>
      <c r="H10" s="11">
        <v>116</v>
      </c>
      <c r="I10" s="11" t="str">
        <f t="shared" si="0"/>
        <v>未把握型</v>
      </c>
    </row>
    <row r="11" spans="1:9" s="2" customFormat="1" ht="15.75" customHeight="1" x14ac:dyDescent="0.15">
      <c r="A11" s="11" t="s">
        <v>8</v>
      </c>
      <c r="B11" s="12">
        <v>0.83850931677018636</v>
      </c>
      <c r="C11" s="53">
        <v>135</v>
      </c>
      <c r="D11" s="13" t="s">
        <v>62</v>
      </c>
      <c r="E11" s="12">
        <v>0</v>
      </c>
      <c r="F11" s="11">
        <v>0</v>
      </c>
      <c r="G11" s="12">
        <v>0.16149068322981366</v>
      </c>
      <c r="H11" s="11">
        <v>26</v>
      </c>
      <c r="I11" s="11" t="str">
        <f t="shared" si="0"/>
        <v>未把握型</v>
      </c>
    </row>
    <row r="12" spans="1:9" s="2" customFormat="1" ht="15.75" customHeight="1" x14ac:dyDescent="0.15">
      <c r="A12" s="11" t="s">
        <v>9</v>
      </c>
      <c r="B12" s="29">
        <v>0.59433962264150941</v>
      </c>
      <c r="C12" s="50">
        <v>63</v>
      </c>
      <c r="D12" s="30" t="s">
        <v>77</v>
      </c>
      <c r="E12" s="29">
        <v>0.30188679245283018</v>
      </c>
      <c r="F12" s="74">
        <v>32</v>
      </c>
      <c r="G12" s="29">
        <v>0.10377358490566038</v>
      </c>
      <c r="H12" s="74">
        <v>11</v>
      </c>
      <c r="I12" s="74" t="str">
        <f t="shared" si="0"/>
        <v>未受診型</v>
      </c>
    </row>
    <row r="13" spans="1:9" s="2" customFormat="1" ht="15.75" customHeight="1" x14ac:dyDescent="0.15">
      <c r="A13" s="46" t="s">
        <v>10</v>
      </c>
      <c r="B13" s="12">
        <v>0.94377224199288257</v>
      </c>
      <c r="C13" s="53">
        <v>1326</v>
      </c>
      <c r="D13" s="13" t="s">
        <v>62</v>
      </c>
      <c r="E13" s="12">
        <v>3.7722419928825621E-2</v>
      </c>
      <c r="F13" s="11">
        <v>53</v>
      </c>
      <c r="G13" s="12">
        <v>1.8505338078291814E-2</v>
      </c>
      <c r="H13" s="11">
        <v>26</v>
      </c>
      <c r="I13" s="11" t="str">
        <f t="shared" si="0"/>
        <v>未受診型</v>
      </c>
    </row>
    <row r="14" spans="1:9" s="2" customFormat="1" ht="15.75" customHeight="1" x14ac:dyDescent="0.15">
      <c r="A14" s="11" t="s">
        <v>11</v>
      </c>
      <c r="B14" s="12">
        <v>0.81116584564860428</v>
      </c>
      <c r="C14" s="53">
        <v>988</v>
      </c>
      <c r="D14" s="13" t="s">
        <v>62</v>
      </c>
      <c r="E14" s="12">
        <v>1.9704433497536946E-2</v>
      </c>
      <c r="F14" s="11">
        <v>24</v>
      </c>
      <c r="G14" s="12">
        <v>0.16912972085385877</v>
      </c>
      <c r="H14" s="11">
        <v>206</v>
      </c>
      <c r="I14" s="11" t="str">
        <f t="shared" si="0"/>
        <v>未把握型</v>
      </c>
    </row>
    <row r="15" spans="1:9" s="2" customFormat="1" ht="15.75" customHeight="1" x14ac:dyDescent="0.15">
      <c r="A15" s="46" t="s">
        <v>12</v>
      </c>
      <c r="B15" s="12">
        <v>0.80327868852459017</v>
      </c>
      <c r="C15" s="53">
        <v>392</v>
      </c>
      <c r="D15" s="13" t="s">
        <v>62</v>
      </c>
      <c r="E15" s="12">
        <v>4.7131147540983603E-2</v>
      </c>
      <c r="F15" s="11">
        <v>23</v>
      </c>
      <c r="G15" s="12">
        <v>0.14959016393442623</v>
      </c>
      <c r="H15" s="11">
        <v>73</v>
      </c>
      <c r="I15" s="11" t="str">
        <f t="shared" si="0"/>
        <v>未把握型</v>
      </c>
    </row>
    <row r="16" spans="1:9" s="2" customFormat="1" ht="15.75" customHeight="1" x14ac:dyDescent="0.15">
      <c r="A16" s="11" t="s">
        <v>13</v>
      </c>
      <c r="B16" s="12">
        <v>0.75720164609053497</v>
      </c>
      <c r="C16" s="53">
        <v>184</v>
      </c>
      <c r="D16" s="13" t="s">
        <v>62</v>
      </c>
      <c r="E16" s="12">
        <v>0</v>
      </c>
      <c r="F16" s="11">
        <v>0</v>
      </c>
      <c r="G16" s="12">
        <v>0.24279835390946503</v>
      </c>
      <c r="H16" s="11">
        <v>59</v>
      </c>
      <c r="I16" s="11" t="str">
        <f t="shared" si="0"/>
        <v>未把握型</v>
      </c>
    </row>
    <row r="17" spans="1:9" s="2" customFormat="1" ht="15.75" customHeight="1" x14ac:dyDescent="0.15">
      <c r="A17" s="11" t="s">
        <v>14</v>
      </c>
      <c r="B17" s="12">
        <v>0.73816155988857934</v>
      </c>
      <c r="C17" s="53">
        <v>265</v>
      </c>
      <c r="D17" s="13" t="s">
        <v>62</v>
      </c>
      <c r="E17" s="12">
        <v>0.21448467966573817</v>
      </c>
      <c r="F17" s="11">
        <v>77</v>
      </c>
      <c r="G17" s="12">
        <v>4.7353760445682451E-2</v>
      </c>
      <c r="H17" s="11">
        <v>17</v>
      </c>
      <c r="I17" s="11" t="str">
        <f t="shared" si="0"/>
        <v>未受診型</v>
      </c>
    </row>
    <row r="18" spans="1:9" s="2" customFormat="1" ht="15.75" customHeight="1" x14ac:dyDescent="0.15">
      <c r="A18" s="11" t="s">
        <v>15</v>
      </c>
      <c r="B18" s="29">
        <v>0.65</v>
      </c>
      <c r="C18" s="50">
        <v>13</v>
      </c>
      <c r="D18" s="30" t="s">
        <v>77</v>
      </c>
      <c r="E18" s="29">
        <v>0.15</v>
      </c>
      <c r="F18" s="74">
        <v>3</v>
      </c>
      <c r="G18" s="29">
        <v>0.2</v>
      </c>
      <c r="H18" s="74">
        <v>4</v>
      </c>
      <c r="I18" s="74" t="str">
        <f t="shared" si="0"/>
        <v>未把握型</v>
      </c>
    </row>
    <row r="19" spans="1:9" s="2" customFormat="1" ht="15.75" customHeight="1" x14ac:dyDescent="0.15">
      <c r="A19" s="11" t="s">
        <v>16</v>
      </c>
      <c r="B19" s="12">
        <v>0.71679197994987465</v>
      </c>
      <c r="C19" s="53">
        <v>286</v>
      </c>
      <c r="D19" s="13" t="s">
        <v>62</v>
      </c>
      <c r="E19" s="12">
        <v>0</v>
      </c>
      <c r="F19" s="11">
        <v>0</v>
      </c>
      <c r="G19" s="12">
        <v>0.2832080200501253</v>
      </c>
      <c r="H19" s="11">
        <v>113</v>
      </c>
      <c r="I19" s="11" t="str">
        <f t="shared" si="0"/>
        <v>未把握型</v>
      </c>
    </row>
    <row r="20" spans="1:9" s="2" customFormat="1" ht="15.75" customHeight="1" x14ac:dyDescent="0.15">
      <c r="A20" s="11" t="s">
        <v>17</v>
      </c>
      <c r="B20" s="12">
        <v>0.83710407239819007</v>
      </c>
      <c r="C20" s="53">
        <v>555</v>
      </c>
      <c r="D20" s="13" t="s">
        <v>62</v>
      </c>
      <c r="E20" s="12">
        <v>1.5082956259426848E-3</v>
      </c>
      <c r="F20" s="11">
        <v>1</v>
      </c>
      <c r="G20" s="12">
        <v>0.16138763197586728</v>
      </c>
      <c r="H20" s="11">
        <v>107</v>
      </c>
      <c r="I20" s="11" t="str">
        <f t="shared" si="0"/>
        <v>未把握型</v>
      </c>
    </row>
    <row r="21" spans="1:9" s="2" customFormat="1" ht="15.75" customHeight="1" x14ac:dyDescent="0.15">
      <c r="A21" s="11" t="s">
        <v>18</v>
      </c>
      <c r="B21" s="12">
        <v>0.84299516908212557</v>
      </c>
      <c r="C21" s="53">
        <v>349</v>
      </c>
      <c r="D21" s="13" t="s">
        <v>62</v>
      </c>
      <c r="E21" s="12">
        <v>2.4154589371980676E-2</v>
      </c>
      <c r="F21" s="11">
        <v>10</v>
      </c>
      <c r="G21" s="12">
        <v>0.13285024154589373</v>
      </c>
      <c r="H21" s="11">
        <v>55</v>
      </c>
      <c r="I21" s="11" t="str">
        <f t="shared" si="0"/>
        <v>未把握型</v>
      </c>
    </row>
    <row r="22" spans="1:9" s="2" customFormat="1" ht="15.75" customHeight="1" x14ac:dyDescent="0.15">
      <c r="A22" s="11" t="s">
        <v>19</v>
      </c>
      <c r="B22" s="12">
        <v>0.88363851151801531</v>
      </c>
      <c r="C22" s="53">
        <v>1496</v>
      </c>
      <c r="D22" s="13" t="s">
        <v>62</v>
      </c>
      <c r="E22" s="12">
        <v>3.1305375073833429E-2</v>
      </c>
      <c r="F22" s="11">
        <v>53</v>
      </c>
      <c r="G22" s="12">
        <v>8.505611340815121E-2</v>
      </c>
      <c r="H22" s="11">
        <v>144</v>
      </c>
      <c r="I22" s="11" t="str">
        <f t="shared" si="0"/>
        <v>未把握型</v>
      </c>
    </row>
    <row r="23" spans="1:9" s="2" customFormat="1" ht="15.75" customHeight="1" x14ac:dyDescent="0.15">
      <c r="A23" s="11" t="s">
        <v>20</v>
      </c>
      <c r="B23" s="15"/>
      <c r="C23" s="52"/>
      <c r="D23" s="16"/>
      <c r="E23" s="15"/>
      <c r="F23" s="72"/>
      <c r="G23" s="15"/>
      <c r="H23" s="72"/>
      <c r="I23" s="72" t="str">
        <f t="shared" si="0"/>
        <v/>
      </c>
    </row>
    <row r="24" spans="1:9" s="2" customFormat="1" ht="15.75" customHeight="1" x14ac:dyDescent="0.15">
      <c r="A24" s="11" t="s">
        <v>21</v>
      </c>
      <c r="B24" s="12">
        <v>0.93548387096774188</v>
      </c>
      <c r="C24" s="53">
        <v>145</v>
      </c>
      <c r="D24" s="13" t="s">
        <v>62</v>
      </c>
      <c r="E24" s="12">
        <v>6.4516129032258064E-3</v>
      </c>
      <c r="F24" s="11">
        <v>1</v>
      </c>
      <c r="G24" s="12">
        <v>5.8064516129032261E-2</v>
      </c>
      <c r="H24" s="11">
        <v>9</v>
      </c>
      <c r="I24" s="11" t="str">
        <f t="shared" si="0"/>
        <v>未把握型</v>
      </c>
    </row>
    <row r="25" spans="1:9" s="2" customFormat="1" ht="15.75" customHeight="1" x14ac:dyDescent="0.15">
      <c r="A25" s="11" t="s">
        <v>22</v>
      </c>
      <c r="B25" s="29">
        <v>0.52294853963838661</v>
      </c>
      <c r="C25" s="50">
        <v>1504</v>
      </c>
      <c r="D25" s="30" t="s">
        <v>77</v>
      </c>
      <c r="E25" s="29">
        <v>3.0250347705146036E-2</v>
      </c>
      <c r="F25" s="74">
        <v>87</v>
      </c>
      <c r="G25" s="29">
        <v>0.44680111265646733</v>
      </c>
      <c r="H25" s="74">
        <v>1285</v>
      </c>
      <c r="I25" s="74" t="str">
        <f t="shared" si="0"/>
        <v>未把握型</v>
      </c>
    </row>
    <row r="26" spans="1:9" s="2" customFormat="1" ht="15.75" customHeight="1" x14ac:dyDescent="0.15">
      <c r="A26" s="46" t="s">
        <v>23</v>
      </c>
      <c r="B26" s="12">
        <v>0.97826086956521741</v>
      </c>
      <c r="C26" s="53">
        <v>45</v>
      </c>
      <c r="D26" s="13" t="s">
        <v>62</v>
      </c>
      <c r="E26" s="12">
        <v>0</v>
      </c>
      <c r="F26" s="11">
        <v>0</v>
      </c>
      <c r="G26" s="12">
        <v>2.1739130434782608E-2</v>
      </c>
      <c r="H26" s="11">
        <v>1</v>
      </c>
      <c r="I26" s="11" t="str">
        <f t="shared" si="0"/>
        <v>未把握型</v>
      </c>
    </row>
    <row r="27" spans="1:9" s="2" customFormat="1" ht="15.75" customHeight="1" x14ac:dyDescent="0.15">
      <c r="A27" s="11" t="s">
        <v>24</v>
      </c>
      <c r="B27" s="12">
        <v>0.89166666666666672</v>
      </c>
      <c r="C27" s="53">
        <v>107</v>
      </c>
      <c r="D27" s="13" t="s">
        <v>62</v>
      </c>
      <c r="E27" s="12">
        <v>4.1666666666666664E-2</v>
      </c>
      <c r="F27" s="11">
        <v>5</v>
      </c>
      <c r="G27" s="12">
        <v>6.6666666666666666E-2</v>
      </c>
      <c r="H27" s="11">
        <v>8</v>
      </c>
      <c r="I27" s="11" t="str">
        <f t="shared" si="0"/>
        <v>未把握型</v>
      </c>
    </row>
    <row r="28" spans="1:9" s="2" customFormat="1" ht="15.75" customHeight="1" x14ac:dyDescent="0.15">
      <c r="A28" s="11" t="s">
        <v>25</v>
      </c>
      <c r="B28" s="12">
        <v>0.79166666666666663</v>
      </c>
      <c r="C28" s="53">
        <v>19</v>
      </c>
      <c r="D28" s="13" t="s">
        <v>62</v>
      </c>
      <c r="E28" s="12">
        <v>0</v>
      </c>
      <c r="F28" s="11">
        <v>0</v>
      </c>
      <c r="G28" s="12">
        <v>0.20833333333333334</v>
      </c>
      <c r="H28" s="11">
        <v>5</v>
      </c>
      <c r="I28" s="11" t="str">
        <f t="shared" si="0"/>
        <v>未把握型</v>
      </c>
    </row>
    <row r="29" spans="1:9" s="2" customFormat="1" ht="15.75" customHeight="1" x14ac:dyDescent="0.15">
      <c r="A29" s="11" t="s">
        <v>26</v>
      </c>
      <c r="B29" s="12">
        <v>0.84158415841584155</v>
      </c>
      <c r="C29" s="53">
        <v>85</v>
      </c>
      <c r="D29" s="13" t="s">
        <v>62</v>
      </c>
      <c r="E29" s="12">
        <v>0</v>
      </c>
      <c r="F29" s="11">
        <v>0</v>
      </c>
      <c r="G29" s="12">
        <v>0.15841584158415842</v>
      </c>
      <c r="H29" s="11">
        <v>16</v>
      </c>
      <c r="I29" s="11" t="str">
        <f t="shared" si="0"/>
        <v>未把握型</v>
      </c>
    </row>
    <row r="30" spans="1:9" s="2" customFormat="1" ht="15.75" customHeight="1" x14ac:dyDescent="0.15">
      <c r="A30" s="11" t="s">
        <v>27</v>
      </c>
      <c r="B30" s="12">
        <v>0.78125</v>
      </c>
      <c r="C30" s="53">
        <v>50</v>
      </c>
      <c r="D30" s="13" t="s">
        <v>62</v>
      </c>
      <c r="E30" s="12">
        <v>0</v>
      </c>
      <c r="F30" s="11">
        <v>0</v>
      </c>
      <c r="G30" s="12">
        <v>0.21875</v>
      </c>
      <c r="H30" s="11">
        <v>14</v>
      </c>
      <c r="I30" s="11" t="str">
        <f t="shared" si="0"/>
        <v>未把握型</v>
      </c>
    </row>
    <row r="31" spans="1:9" s="2" customFormat="1" ht="15.75" customHeight="1" x14ac:dyDescent="0.15">
      <c r="A31" s="46" t="s">
        <v>28</v>
      </c>
      <c r="B31" s="12">
        <v>0.94820717131474108</v>
      </c>
      <c r="C31" s="53">
        <v>238</v>
      </c>
      <c r="D31" s="13" t="s">
        <v>62</v>
      </c>
      <c r="E31" s="12">
        <v>3.9840637450199202E-2</v>
      </c>
      <c r="F31" s="11">
        <v>10</v>
      </c>
      <c r="G31" s="12">
        <v>1.1952191235059761E-2</v>
      </c>
      <c r="H31" s="11">
        <v>3</v>
      </c>
      <c r="I31" s="11" t="str">
        <f t="shared" si="0"/>
        <v>未受診型</v>
      </c>
    </row>
    <row r="32" spans="1:9" s="2" customFormat="1" ht="15.75" customHeight="1" x14ac:dyDescent="0.15">
      <c r="A32" s="11" t="s">
        <v>29</v>
      </c>
      <c r="B32" s="12">
        <v>0.7769784172661871</v>
      </c>
      <c r="C32" s="53">
        <v>216</v>
      </c>
      <c r="D32" s="13" t="s">
        <v>62</v>
      </c>
      <c r="E32" s="12">
        <v>0</v>
      </c>
      <c r="F32" s="11">
        <v>0</v>
      </c>
      <c r="G32" s="12">
        <v>0.22302158273381295</v>
      </c>
      <c r="H32" s="11">
        <v>62</v>
      </c>
      <c r="I32" s="11" t="str">
        <f t="shared" si="0"/>
        <v>未把握型</v>
      </c>
    </row>
    <row r="33" spans="1:9" s="2" customFormat="1" ht="15.75" customHeight="1" x14ac:dyDescent="0.15">
      <c r="A33" s="11" t="s">
        <v>30</v>
      </c>
      <c r="B33" s="12">
        <v>0.81300813008130079</v>
      </c>
      <c r="C33" s="53">
        <v>600</v>
      </c>
      <c r="D33" s="13" t="s">
        <v>62</v>
      </c>
      <c r="E33" s="12">
        <v>0.12466124661246612</v>
      </c>
      <c r="F33" s="11">
        <v>92</v>
      </c>
      <c r="G33" s="12">
        <v>6.2330623306233061E-2</v>
      </c>
      <c r="H33" s="11">
        <v>46</v>
      </c>
      <c r="I33" s="11" t="str">
        <f t="shared" si="0"/>
        <v>未受診型</v>
      </c>
    </row>
    <row r="34" spans="1:9" s="2" customFormat="1" ht="15.75" customHeight="1" x14ac:dyDescent="0.15">
      <c r="A34" s="11" t="s">
        <v>31</v>
      </c>
      <c r="B34" s="15"/>
      <c r="C34" s="52"/>
      <c r="D34" s="16"/>
      <c r="E34" s="15"/>
      <c r="F34" s="72"/>
      <c r="G34" s="15"/>
      <c r="H34" s="72"/>
      <c r="I34" s="72" t="str">
        <f t="shared" si="0"/>
        <v/>
      </c>
    </row>
    <row r="35" spans="1:9" s="2" customFormat="1" ht="15.75" customHeight="1" x14ac:dyDescent="0.15">
      <c r="A35" s="11" t="s">
        <v>32</v>
      </c>
      <c r="B35" s="12">
        <v>0.73758865248226946</v>
      </c>
      <c r="C35" s="53">
        <v>104</v>
      </c>
      <c r="D35" s="13" t="s">
        <v>62</v>
      </c>
      <c r="E35" s="12">
        <v>0</v>
      </c>
      <c r="F35" s="11">
        <v>0</v>
      </c>
      <c r="G35" s="12">
        <v>0.26241134751773049</v>
      </c>
      <c r="H35" s="11">
        <v>37</v>
      </c>
      <c r="I35" s="11" t="str">
        <f t="shared" si="0"/>
        <v>未把握型</v>
      </c>
    </row>
    <row r="36" spans="1:9" s="2" customFormat="1" ht="15.75" customHeight="1" x14ac:dyDescent="0.15">
      <c r="A36" s="11" t="s">
        <v>33</v>
      </c>
      <c r="B36" s="12">
        <v>0.9144144144144144</v>
      </c>
      <c r="C36" s="53">
        <v>203</v>
      </c>
      <c r="D36" s="13" t="s">
        <v>62</v>
      </c>
      <c r="E36" s="12">
        <v>4.5045045045045045E-3</v>
      </c>
      <c r="F36" s="11">
        <v>1</v>
      </c>
      <c r="G36" s="12">
        <v>8.1081081081081086E-2</v>
      </c>
      <c r="H36" s="11">
        <v>18</v>
      </c>
      <c r="I36" s="11" t="str">
        <f t="shared" si="0"/>
        <v>未把握型</v>
      </c>
    </row>
    <row r="37" spans="1:9" s="2" customFormat="1" ht="15.75" customHeight="1" x14ac:dyDescent="0.15">
      <c r="A37" s="11" t="s">
        <v>34</v>
      </c>
      <c r="B37" s="12">
        <v>0.87313432835820892</v>
      </c>
      <c r="C37" s="53">
        <v>117</v>
      </c>
      <c r="D37" s="13" t="s">
        <v>62</v>
      </c>
      <c r="E37" s="12">
        <v>0.11194029850746269</v>
      </c>
      <c r="F37" s="11">
        <v>15</v>
      </c>
      <c r="G37" s="12">
        <v>1.4925373134328358E-2</v>
      </c>
      <c r="H37" s="11">
        <v>2</v>
      </c>
      <c r="I37" s="11" t="str">
        <f t="shared" si="0"/>
        <v>未受診型</v>
      </c>
    </row>
    <row r="38" spans="1:9" s="2" customFormat="1" ht="15.75" customHeight="1" x14ac:dyDescent="0.15">
      <c r="A38" s="46" t="s">
        <v>35</v>
      </c>
      <c r="B38" s="12">
        <v>0.90909090909090906</v>
      </c>
      <c r="C38" s="53">
        <v>120</v>
      </c>
      <c r="D38" s="13" t="s">
        <v>62</v>
      </c>
      <c r="E38" s="12">
        <v>8.3333333333333329E-2</v>
      </c>
      <c r="F38" s="11">
        <v>11</v>
      </c>
      <c r="G38" s="12">
        <v>7.575757575757576E-3</v>
      </c>
      <c r="H38" s="11">
        <v>1</v>
      </c>
      <c r="I38" s="11" t="str">
        <f t="shared" si="0"/>
        <v>未受診型</v>
      </c>
    </row>
    <row r="39" spans="1:9" s="2" customFormat="1" ht="15.75" customHeight="1" x14ac:dyDescent="0.15">
      <c r="A39" s="11" t="s">
        <v>36</v>
      </c>
      <c r="B39" s="12">
        <v>0.85581395348837208</v>
      </c>
      <c r="C39" s="53">
        <v>184</v>
      </c>
      <c r="D39" s="13" t="s">
        <v>62</v>
      </c>
      <c r="E39" s="12">
        <v>0</v>
      </c>
      <c r="F39" s="11">
        <v>0</v>
      </c>
      <c r="G39" s="12">
        <v>0.14418604651162792</v>
      </c>
      <c r="H39" s="11">
        <v>31</v>
      </c>
      <c r="I39" s="11" t="str">
        <f t="shared" si="0"/>
        <v>未把握型</v>
      </c>
    </row>
    <row r="40" spans="1:9" s="2" customFormat="1" ht="15.75" customHeight="1" x14ac:dyDescent="0.15">
      <c r="A40" s="46" t="s">
        <v>37</v>
      </c>
      <c r="B40" s="12">
        <v>0.95081967213114749</v>
      </c>
      <c r="C40" s="53">
        <v>58</v>
      </c>
      <c r="D40" s="13" t="s">
        <v>62</v>
      </c>
      <c r="E40" s="12">
        <v>4.9180327868852458E-2</v>
      </c>
      <c r="F40" s="11">
        <v>3</v>
      </c>
      <c r="G40" s="12">
        <v>0</v>
      </c>
      <c r="H40" s="11">
        <v>0</v>
      </c>
      <c r="I40" s="11" t="str">
        <f t="shared" si="0"/>
        <v>未受診型</v>
      </c>
    </row>
    <row r="41" spans="1:9" s="2" customFormat="1" ht="15.75" customHeight="1" x14ac:dyDescent="0.15">
      <c r="A41" s="11" t="s">
        <v>38</v>
      </c>
      <c r="B41" s="12">
        <v>0.93333333333333335</v>
      </c>
      <c r="C41" s="53">
        <v>14</v>
      </c>
      <c r="D41" s="13" t="s">
        <v>62</v>
      </c>
      <c r="E41" s="12">
        <v>0</v>
      </c>
      <c r="F41" s="11">
        <v>0</v>
      </c>
      <c r="G41" s="12">
        <v>6.6666666666666666E-2</v>
      </c>
      <c r="H41" s="11">
        <v>1</v>
      </c>
      <c r="I41" s="11" t="str">
        <f t="shared" si="0"/>
        <v>未把握型</v>
      </c>
    </row>
    <row r="42" spans="1:9" s="2" customFormat="1" ht="15.75" customHeight="1" x14ac:dyDescent="0.15">
      <c r="A42" s="11" t="s">
        <v>39</v>
      </c>
      <c r="B42" s="12">
        <v>0.89610389610389607</v>
      </c>
      <c r="C42" s="53">
        <v>69</v>
      </c>
      <c r="D42" s="13" t="s">
        <v>62</v>
      </c>
      <c r="E42" s="12">
        <v>0</v>
      </c>
      <c r="F42" s="11">
        <v>0</v>
      </c>
      <c r="G42" s="12">
        <v>0.1038961038961039</v>
      </c>
      <c r="H42" s="11">
        <v>8</v>
      </c>
      <c r="I42" s="11" t="str">
        <f t="shared" si="0"/>
        <v>未把握型</v>
      </c>
    </row>
    <row r="43" spans="1:9" s="2" customFormat="1" ht="15.75" customHeight="1" x14ac:dyDescent="0.15">
      <c r="A43" s="46" t="s">
        <v>40</v>
      </c>
      <c r="B43" s="12">
        <v>0.87755102040816324</v>
      </c>
      <c r="C43" s="53">
        <v>43</v>
      </c>
      <c r="D43" s="13" t="s">
        <v>62</v>
      </c>
      <c r="E43" s="12">
        <v>0</v>
      </c>
      <c r="F43" s="11">
        <v>0</v>
      </c>
      <c r="G43" s="12">
        <v>0.12244897959183673</v>
      </c>
      <c r="H43" s="11">
        <v>6</v>
      </c>
      <c r="I43" s="11" t="str">
        <f t="shared" si="0"/>
        <v>未把握型</v>
      </c>
    </row>
    <row r="44" spans="1:9" s="2" customFormat="1" ht="15.75" customHeight="1" x14ac:dyDescent="0.15">
      <c r="A44" s="11" t="s">
        <v>41</v>
      </c>
      <c r="B44" s="12">
        <v>0.83870967741935487</v>
      </c>
      <c r="C44" s="53">
        <v>78</v>
      </c>
      <c r="D44" s="13" t="s">
        <v>62</v>
      </c>
      <c r="E44" s="12">
        <v>3.2258064516129031E-2</v>
      </c>
      <c r="F44" s="11">
        <v>3</v>
      </c>
      <c r="G44" s="12">
        <v>0.12903225806451613</v>
      </c>
      <c r="H44" s="11">
        <v>12</v>
      </c>
      <c r="I44" s="11" t="str">
        <f t="shared" si="0"/>
        <v>未把握型</v>
      </c>
    </row>
    <row r="45" spans="1:9" s="2" customFormat="1" ht="15.75" customHeight="1" x14ac:dyDescent="0.15">
      <c r="A45" s="11" t="s">
        <v>42</v>
      </c>
      <c r="B45" s="12">
        <v>0.93103448275862066</v>
      </c>
      <c r="C45" s="53">
        <v>54</v>
      </c>
      <c r="D45" s="13" t="s">
        <v>62</v>
      </c>
      <c r="E45" s="12">
        <v>0</v>
      </c>
      <c r="F45" s="11">
        <v>0</v>
      </c>
      <c r="G45" s="12">
        <v>6.8965517241379309E-2</v>
      </c>
      <c r="H45" s="11">
        <v>4</v>
      </c>
      <c r="I45" s="11" t="str">
        <f t="shared" si="0"/>
        <v>未把握型</v>
      </c>
    </row>
    <row r="46" spans="1:9" s="2" customFormat="1" ht="15.75" customHeight="1" x14ac:dyDescent="0.15">
      <c r="A46" s="11" t="s">
        <v>43</v>
      </c>
      <c r="B46" s="12">
        <v>0.93984962406015038</v>
      </c>
      <c r="C46" s="53">
        <v>125</v>
      </c>
      <c r="D46" s="13" t="s">
        <v>62</v>
      </c>
      <c r="E46" s="12">
        <v>3.7593984962406013E-2</v>
      </c>
      <c r="F46" s="11">
        <v>5</v>
      </c>
      <c r="G46" s="12">
        <v>2.2556390977443608E-2</v>
      </c>
      <c r="H46" s="11">
        <v>3</v>
      </c>
      <c r="I46" s="11" t="str">
        <f t="shared" si="0"/>
        <v>未受診型</v>
      </c>
    </row>
    <row r="47" spans="1:9" s="2" customFormat="1" ht="15.75" customHeight="1" x14ac:dyDescent="0.15">
      <c r="A47" s="11" t="s">
        <v>44</v>
      </c>
      <c r="B47" s="12">
        <v>0.90082644628099173</v>
      </c>
      <c r="C47" s="53">
        <v>109</v>
      </c>
      <c r="D47" s="13" t="s">
        <v>62</v>
      </c>
      <c r="E47" s="12">
        <v>0</v>
      </c>
      <c r="F47" s="11">
        <v>0</v>
      </c>
      <c r="G47" s="12">
        <v>9.9173553719008267E-2</v>
      </c>
      <c r="H47" s="11">
        <v>12</v>
      </c>
      <c r="I47" s="11" t="str">
        <f t="shared" si="0"/>
        <v>未把握型</v>
      </c>
    </row>
    <row r="48" spans="1:9" s="2" customFormat="1" ht="15.75" customHeight="1" x14ac:dyDescent="0.15">
      <c r="A48" s="11" t="s">
        <v>45</v>
      </c>
      <c r="B48" s="12">
        <v>0.76</v>
      </c>
      <c r="C48" s="53">
        <v>19</v>
      </c>
      <c r="D48" s="13" t="s">
        <v>62</v>
      </c>
      <c r="E48" s="12">
        <v>0.04</v>
      </c>
      <c r="F48" s="11">
        <v>1</v>
      </c>
      <c r="G48" s="12">
        <v>0.2</v>
      </c>
      <c r="H48" s="11">
        <v>5</v>
      </c>
      <c r="I48" s="11" t="str">
        <f t="shared" si="0"/>
        <v>未把握型</v>
      </c>
    </row>
    <row r="49" spans="1:9" s="2" customFormat="1" ht="15.75" customHeight="1" x14ac:dyDescent="0.15">
      <c r="A49" s="46" t="s">
        <v>46</v>
      </c>
      <c r="B49" s="12">
        <v>0.8</v>
      </c>
      <c r="C49" s="53">
        <v>20</v>
      </c>
      <c r="D49" s="13" t="s">
        <v>62</v>
      </c>
      <c r="E49" s="12">
        <v>0.12</v>
      </c>
      <c r="F49" s="11">
        <v>3</v>
      </c>
      <c r="G49" s="12">
        <v>0.08</v>
      </c>
      <c r="H49" s="11">
        <v>2</v>
      </c>
      <c r="I49" s="11" t="str">
        <f t="shared" si="0"/>
        <v>未受診型</v>
      </c>
    </row>
    <row r="50" spans="1:9" s="2" customFormat="1" ht="15.75" customHeight="1" x14ac:dyDescent="0.15">
      <c r="A50" s="11" t="s">
        <v>47</v>
      </c>
      <c r="B50" s="12">
        <v>0.72121212121212119</v>
      </c>
      <c r="C50" s="53">
        <v>119</v>
      </c>
      <c r="D50" s="13" t="s">
        <v>62</v>
      </c>
      <c r="E50" s="12">
        <v>3.6363636363636362E-2</v>
      </c>
      <c r="F50" s="11">
        <v>6</v>
      </c>
      <c r="G50" s="12">
        <v>0.24242424242424243</v>
      </c>
      <c r="H50" s="11">
        <v>40</v>
      </c>
      <c r="I50" s="11" t="str">
        <f t="shared" si="0"/>
        <v>未把握型</v>
      </c>
    </row>
    <row r="51" spans="1:9" s="2" customFormat="1" ht="15.75" customHeight="1" x14ac:dyDescent="0.15">
      <c r="A51" s="11" t="s">
        <v>48</v>
      </c>
      <c r="B51" s="12">
        <v>0.85148514851485146</v>
      </c>
      <c r="C51" s="53">
        <v>86</v>
      </c>
      <c r="D51" s="13" t="s">
        <v>62</v>
      </c>
      <c r="E51" s="12">
        <v>0.10891089108910891</v>
      </c>
      <c r="F51" s="11">
        <v>11</v>
      </c>
      <c r="G51" s="12">
        <v>3.9603960396039604E-2</v>
      </c>
      <c r="H51" s="11">
        <v>4</v>
      </c>
      <c r="I51" s="11" t="str">
        <f t="shared" si="0"/>
        <v>未受診型</v>
      </c>
    </row>
    <row r="52" spans="1:9" s="2" customFormat="1" ht="15.75" customHeight="1" x14ac:dyDescent="0.15">
      <c r="A52" s="11" t="s">
        <v>49</v>
      </c>
      <c r="B52" s="12">
        <v>0.75</v>
      </c>
      <c r="C52" s="53">
        <v>6</v>
      </c>
      <c r="D52" s="13" t="s">
        <v>62</v>
      </c>
      <c r="E52" s="12">
        <v>0.125</v>
      </c>
      <c r="F52" s="11">
        <v>1</v>
      </c>
      <c r="G52" s="12">
        <v>0.125</v>
      </c>
      <c r="H52" s="11">
        <v>1</v>
      </c>
      <c r="I52" s="11" t="str">
        <f t="shared" si="0"/>
        <v>未把握型</v>
      </c>
    </row>
    <row r="53" spans="1:9" s="2" customFormat="1" ht="15.75" customHeight="1" x14ac:dyDescent="0.15">
      <c r="A53" s="11" t="s">
        <v>50</v>
      </c>
      <c r="B53" s="12">
        <v>0.8125</v>
      </c>
      <c r="C53" s="53">
        <v>13</v>
      </c>
      <c r="D53" s="13" t="s">
        <v>62</v>
      </c>
      <c r="E53" s="12">
        <v>0.1875</v>
      </c>
      <c r="F53" s="11">
        <v>3</v>
      </c>
      <c r="G53" s="12">
        <v>0</v>
      </c>
      <c r="H53" s="11">
        <v>0</v>
      </c>
      <c r="I53" s="11" t="str">
        <f t="shared" si="0"/>
        <v>未受診型</v>
      </c>
    </row>
    <row r="54" spans="1:9" s="2" customFormat="1" ht="15.75" customHeight="1" x14ac:dyDescent="0.15">
      <c r="A54" s="11" t="s">
        <v>51</v>
      </c>
      <c r="B54" s="12">
        <v>1</v>
      </c>
      <c r="C54" s="53">
        <v>11</v>
      </c>
      <c r="D54" s="13" t="s">
        <v>62</v>
      </c>
      <c r="E54" s="12">
        <v>0</v>
      </c>
      <c r="F54" s="11">
        <v>0</v>
      </c>
      <c r="G54" s="12">
        <v>0</v>
      </c>
      <c r="H54" s="11">
        <v>0</v>
      </c>
      <c r="I54" s="11" t="str">
        <f t="shared" si="0"/>
        <v/>
      </c>
    </row>
    <row r="55" spans="1:9" s="2" customFormat="1" ht="15.75" customHeight="1" x14ac:dyDescent="0.15">
      <c r="A55" s="11" t="s">
        <v>52</v>
      </c>
      <c r="B55" s="12">
        <v>0.8666666666666667</v>
      </c>
      <c r="C55" s="53">
        <v>26</v>
      </c>
      <c r="D55" s="13" t="s">
        <v>62</v>
      </c>
      <c r="E55" s="12">
        <v>0.1</v>
      </c>
      <c r="F55" s="11">
        <v>3</v>
      </c>
      <c r="G55" s="12">
        <v>3.3333333333333333E-2</v>
      </c>
      <c r="H55" s="11">
        <v>1</v>
      </c>
      <c r="I55" s="11" t="str">
        <f t="shared" si="0"/>
        <v>未受診型</v>
      </c>
    </row>
    <row r="56" spans="1:9" s="2" customFormat="1" ht="15.75" customHeight="1" x14ac:dyDescent="0.15">
      <c r="A56" s="11" t="s">
        <v>53</v>
      </c>
      <c r="B56" s="29">
        <v>0.5</v>
      </c>
      <c r="C56" s="50">
        <v>7</v>
      </c>
      <c r="D56" s="30" t="s">
        <v>77</v>
      </c>
      <c r="E56" s="29">
        <v>0.21428571428571427</v>
      </c>
      <c r="F56" s="74">
        <v>3</v>
      </c>
      <c r="G56" s="29">
        <v>0.2857142857142857</v>
      </c>
      <c r="H56" s="74">
        <v>4</v>
      </c>
      <c r="I56" s="74" t="str">
        <f t="shared" si="0"/>
        <v>未把握型</v>
      </c>
    </row>
    <row r="57" spans="1:9" s="2" customFormat="1" ht="15.75" customHeight="1" x14ac:dyDescent="0.15">
      <c r="A57" s="11" t="s">
        <v>54</v>
      </c>
      <c r="B57" s="17"/>
      <c r="C57" s="58"/>
      <c r="D57" s="16" t="s">
        <v>77</v>
      </c>
      <c r="E57" s="15"/>
      <c r="F57" s="72"/>
      <c r="G57" s="15"/>
      <c r="H57" s="72"/>
      <c r="I57" s="72" t="str">
        <f t="shared" si="0"/>
        <v/>
      </c>
    </row>
    <row r="58" spans="1:9" s="2" customFormat="1" ht="15.75" customHeight="1" x14ac:dyDescent="0.15">
      <c r="A58" s="46" t="s">
        <v>55</v>
      </c>
      <c r="B58" s="12">
        <v>0.8571428571428571</v>
      </c>
      <c r="C58" s="53">
        <v>6</v>
      </c>
      <c r="D58" s="13" t="s">
        <v>62</v>
      </c>
      <c r="E58" s="12">
        <v>0</v>
      </c>
      <c r="F58" s="11">
        <v>0</v>
      </c>
      <c r="G58" s="12">
        <v>0.14285714285714285</v>
      </c>
      <c r="H58" s="11">
        <v>1</v>
      </c>
      <c r="I58" s="11" t="str">
        <f t="shared" si="0"/>
        <v>未把握型</v>
      </c>
    </row>
    <row r="59" spans="1:9" s="2" customFormat="1" ht="15.75" customHeight="1" x14ac:dyDescent="0.15">
      <c r="A59" s="11" t="s">
        <v>56</v>
      </c>
      <c r="B59" s="18"/>
      <c r="C59" s="52"/>
      <c r="D59" s="16" t="s">
        <v>77</v>
      </c>
      <c r="E59" s="15"/>
      <c r="F59" s="72"/>
      <c r="G59" s="15"/>
      <c r="H59" s="72"/>
      <c r="I59" s="72" t="str">
        <f t="shared" si="0"/>
        <v/>
      </c>
    </row>
    <row r="60" spans="1:9" s="2" customFormat="1" ht="15.75" customHeight="1" x14ac:dyDescent="0.15">
      <c r="A60" s="11" t="s">
        <v>57</v>
      </c>
      <c r="B60" s="30" t="s">
        <v>63</v>
      </c>
      <c r="C60" s="54" t="s">
        <v>63</v>
      </c>
      <c r="D60" s="30" t="s">
        <v>80</v>
      </c>
      <c r="E60" s="29" t="s">
        <v>63</v>
      </c>
      <c r="F60" s="74" t="s">
        <v>63</v>
      </c>
      <c r="G60" s="29">
        <v>1</v>
      </c>
      <c r="H60" s="74">
        <v>11</v>
      </c>
      <c r="I60" s="74" t="str">
        <f t="shared" si="0"/>
        <v>未受診型</v>
      </c>
    </row>
    <row r="61" spans="1:9" s="2" customFormat="1" ht="15.75" customHeight="1" x14ac:dyDescent="0.15">
      <c r="A61" s="11" t="s">
        <v>58</v>
      </c>
      <c r="B61" s="12" t="s">
        <v>64</v>
      </c>
      <c r="C61" s="53" t="s">
        <v>64</v>
      </c>
      <c r="D61" s="13" t="s">
        <v>62</v>
      </c>
      <c r="E61" s="12" t="s">
        <v>64</v>
      </c>
      <c r="F61" s="11" t="s">
        <v>64</v>
      </c>
      <c r="G61" s="12" t="s">
        <v>64</v>
      </c>
      <c r="H61" s="11" t="s">
        <v>64</v>
      </c>
      <c r="I61" s="11" t="str">
        <f t="shared" si="0"/>
        <v>未把握型</v>
      </c>
    </row>
    <row r="62" spans="1:9" s="2" customFormat="1" ht="15.75" customHeight="1" x14ac:dyDescent="0.15">
      <c r="A62" s="11" t="s">
        <v>59</v>
      </c>
      <c r="B62" s="12">
        <v>0.875</v>
      </c>
      <c r="C62" s="53">
        <v>7</v>
      </c>
      <c r="D62" s="13" t="s">
        <v>62</v>
      </c>
      <c r="E62" s="12">
        <v>0.125</v>
      </c>
      <c r="F62" s="11">
        <v>1</v>
      </c>
      <c r="G62" s="12">
        <v>0</v>
      </c>
      <c r="H62" s="11">
        <v>0</v>
      </c>
      <c r="I62" s="11" t="str">
        <f t="shared" si="0"/>
        <v>未受診型</v>
      </c>
    </row>
    <row r="63" spans="1:9" s="2" customFormat="1" ht="15.75" customHeight="1" x14ac:dyDescent="0.15">
      <c r="A63" s="11" t="s">
        <v>60</v>
      </c>
      <c r="B63" s="18"/>
      <c r="C63" s="52"/>
      <c r="D63" s="16" t="s">
        <v>77</v>
      </c>
      <c r="E63" s="48"/>
      <c r="F63" s="72"/>
      <c r="G63" s="15"/>
      <c r="H63" s="72"/>
      <c r="I63" s="72" t="str">
        <f t="shared" si="0"/>
        <v/>
      </c>
    </row>
    <row r="64" spans="1:9" s="2" customFormat="1" ht="15.75" customHeight="1" x14ac:dyDescent="0.15">
      <c r="A64" s="19" t="s">
        <v>61</v>
      </c>
      <c r="B64" s="20"/>
      <c r="C64" s="47"/>
      <c r="D64" s="21" t="s">
        <v>77</v>
      </c>
      <c r="E64" s="75"/>
      <c r="F64" s="76"/>
      <c r="G64" s="47"/>
      <c r="H64" s="76"/>
      <c r="I64" s="76" t="str">
        <f t="shared" si="0"/>
        <v/>
      </c>
    </row>
    <row r="65" spans="1:4" x14ac:dyDescent="0.15">
      <c r="A65" s="43" t="s">
        <v>94</v>
      </c>
      <c r="D65" s="5">
        <f>COUNTIF(D3:D64,"×")</f>
        <v>15</v>
      </c>
    </row>
    <row r="66" spans="1:4" x14ac:dyDescent="0.15">
      <c r="A66" t="s">
        <v>70</v>
      </c>
    </row>
    <row r="67" spans="1:4" x14ac:dyDescent="0.15">
      <c r="A67" t="s">
        <v>71</v>
      </c>
    </row>
  </sheetData>
  <autoFilter ref="A2:D67"/>
  <mergeCells count="1">
    <mergeCell ref="A1:D1"/>
  </mergeCells>
  <phoneticPr fontId="3"/>
  <pageMargins left="0.51181102362204722" right="0.11811023622047245" top="0.35433070866141736" bottom="0" header="0.31496062992125984" footer="0"/>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view="pageBreakPreview" topLeftCell="A40" zoomScale="85" zoomScaleNormal="100" zoomScaleSheetLayoutView="85" workbookViewId="0">
      <selection activeCell="B40" sqref="B1:H1048576"/>
    </sheetView>
  </sheetViews>
  <sheetFormatPr defaultRowHeight="13.5" x14ac:dyDescent="0.15"/>
  <cols>
    <col min="1" max="1" width="11.25" customWidth="1"/>
    <col min="2" max="3" width="8.625" customWidth="1"/>
    <col min="4" max="4" width="8.625" style="4" customWidth="1"/>
  </cols>
  <sheetData>
    <row r="1" spans="1:9" ht="18.75" customHeight="1" x14ac:dyDescent="0.15">
      <c r="A1" s="326" t="s">
        <v>74</v>
      </c>
      <c r="B1" s="327"/>
      <c r="C1" s="327"/>
      <c r="D1" s="327"/>
    </row>
    <row r="2" spans="1:9" ht="33.75" customHeight="1" x14ac:dyDescent="0.15">
      <c r="A2" s="1"/>
      <c r="B2" s="6" t="s">
        <v>73</v>
      </c>
      <c r="C2" s="60" t="s">
        <v>89</v>
      </c>
      <c r="D2" s="7" t="s">
        <v>79</v>
      </c>
      <c r="E2" s="66" t="s">
        <v>82</v>
      </c>
      <c r="F2" s="66" t="s">
        <v>81</v>
      </c>
      <c r="G2" s="66" t="s">
        <v>84</v>
      </c>
      <c r="H2" s="66" t="s">
        <v>83</v>
      </c>
      <c r="I2" s="71" t="s">
        <v>93</v>
      </c>
    </row>
    <row r="3" spans="1:9" s="2" customFormat="1" ht="15.75" customHeight="1" x14ac:dyDescent="0.15">
      <c r="A3" s="8" t="s">
        <v>0</v>
      </c>
      <c r="B3" s="9">
        <v>0.83783783783783783</v>
      </c>
      <c r="C3" s="61">
        <v>124</v>
      </c>
      <c r="D3" s="10" t="s">
        <v>62</v>
      </c>
      <c r="E3" s="64">
        <v>0.10810810810810811</v>
      </c>
      <c r="F3" s="65">
        <v>16</v>
      </c>
      <c r="G3" s="65">
        <v>5.4054054054054057E-2</v>
      </c>
      <c r="H3" s="65">
        <v>8</v>
      </c>
      <c r="I3" s="2" t="str">
        <f>IF(E3=0,IF(E3&lt;G3,"未把握型",""),IF(E3&gt;G3,"未受診型", "未把握型"))</f>
        <v>未受診型</v>
      </c>
    </row>
    <row r="4" spans="1:9" s="2" customFormat="1" ht="15.75" customHeight="1" x14ac:dyDescent="0.15">
      <c r="A4" s="11" t="s">
        <v>1</v>
      </c>
      <c r="B4" s="12"/>
      <c r="C4" s="53"/>
      <c r="D4" s="13"/>
      <c r="E4" s="12"/>
      <c r="F4" s="11"/>
      <c r="G4" s="11"/>
      <c r="H4" s="11"/>
      <c r="I4" s="2" t="str">
        <f t="shared" ref="I4:I64" si="0">IF(E4=0,IF(E4&lt;G4,"未把握型",""),IF(E4&gt;G4,"未受診型", "未把握型"))</f>
        <v/>
      </c>
    </row>
    <row r="5" spans="1:9" s="2" customFormat="1" ht="15.75" customHeight="1" x14ac:dyDescent="0.15">
      <c r="A5" s="11" t="s">
        <v>2</v>
      </c>
      <c r="B5" s="12"/>
      <c r="C5" s="53"/>
      <c r="D5" s="13"/>
      <c r="E5" s="12"/>
      <c r="F5" s="11"/>
      <c r="G5" s="11"/>
      <c r="H5" s="11"/>
      <c r="I5" s="2" t="str">
        <f t="shared" si="0"/>
        <v/>
      </c>
    </row>
    <row r="6" spans="1:9" s="2" customFormat="1" ht="15.75" customHeight="1" x14ac:dyDescent="0.15">
      <c r="A6" s="11" t="s">
        <v>3</v>
      </c>
      <c r="B6" s="12"/>
      <c r="C6" s="53"/>
      <c r="D6" s="13"/>
      <c r="E6" s="12"/>
      <c r="F6" s="11"/>
      <c r="G6" s="11"/>
      <c r="H6" s="11"/>
      <c r="I6" s="2" t="str">
        <f t="shared" si="0"/>
        <v/>
      </c>
    </row>
    <row r="7" spans="1:9" s="2" customFormat="1" ht="15.75" customHeight="1" x14ac:dyDescent="0.15">
      <c r="A7" s="11" t="s">
        <v>4</v>
      </c>
      <c r="B7" s="12"/>
      <c r="C7" s="53"/>
      <c r="D7" s="13"/>
      <c r="E7" s="12"/>
      <c r="F7" s="11"/>
      <c r="G7" s="11"/>
      <c r="H7" s="11"/>
      <c r="I7" s="2" t="str">
        <f t="shared" si="0"/>
        <v/>
      </c>
    </row>
    <row r="8" spans="1:9" s="2" customFormat="1" ht="15.75" customHeight="1" x14ac:dyDescent="0.15">
      <c r="A8" s="11" t="s">
        <v>5</v>
      </c>
      <c r="B8" s="12"/>
      <c r="C8" s="53"/>
      <c r="D8" s="13"/>
      <c r="E8" s="12"/>
      <c r="F8" s="11"/>
      <c r="G8" s="11"/>
      <c r="H8" s="11"/>
      <c r="I8" s="2" t="str">
        <f t="shared" si="0"/>
        <v/>
      </c>
    </row>
    <row r="9" spans="1:9" s="2" customFormat="1" ht="15.75" customHeight="1" x14ac:dyDescent="0.15">
      <c r="A9" s="11" t="s">
        <v>6</v>
      </c>
      <c r="B9" s="12"/>
      <c r="C9" s="53"/>
      <c r="D9" s="13"/>
      <c r="E9" s="12"/>
      <c r="F9" s="11"/>
      <c r="G9" s="11"/>
      <c r="H9" s="11"/>
      <c r="I9" s="2" t="str">
        <f t="shared" si="0"/>
        <v/>
      </c>
    </row>
    <row r="10" spans="1:9" s="2" customFormat="1" ht="15.75" customHeight="1" x14ac:dyDescent="0.15">
      <c r="A10" s="11" t="s">
        <v>7</v>
      </c>
      <c r="B10" s="12"/>
      <c r="C10" s="53"/>
      <c r="D10" s="13"/>
      <c r="E10" s="12"/>
      <c r="F10" s="11"/>
      <c r="G10" s="11"/>
      <c r="H10" s="11"/>
      <c r="I10" s="2" t="str">
        <f t="shared" si="0"/>
        <v/>
      </c>
    </row>
    <row r="11" spans="1:9" s="2" customFormat="1" ht="15.75" customHeight="1" x14ac:dyDescent="0.15">
      <c r="A11" s="11" t="s">
        <v>8</v>
      </c>
      <c r="B11" s="12"/>
      <c r="C11" s="53"/>
      <c r="D11" s="13"/>
      <c r="E11" s="12"/>
      <c r="F11" s="11"/>
      <c r="G11" s="11"/>
      <c r="H11" s="11"/>
      <c r="I11" s="2" t="str">
        <f t="shared" si="0"/>
        <v/>
      </c>
    </row>
    <row r="12" spans="1:9" s="2" customFormat="1" ht="15.75" customHeight="1" x14ac:dyDescent="0.15">
      <c r="A12" s="11" t="s">
        <v>9</v>
      </c>
      <c r="B12" s="12"/>
      <c r="C12" s="53"/>
      <c r="D12" s="13"/>
      <c r="E12" s="12"/>
      <c r="F12" s="11"/>
      <c r="G12" s="11"/>
      <c r="H12" s="11"/>
      <c r="I12" s="2" t="str">
        <f t="shared" si="0"/>
        <v/>
      </c>
    </row>
    <row r="13" spans="1:9" s="2" customFormat="1" ht="15.75" customHeight="1" x14ac:dyDescent="0.15">
      <c r="A13" s="46" t="s">
        <v>10</v>
      </c>
      <c r="B13" s="12"/>
      <c r="C13" s="53"/>
      <c r="D13" s="13"/>
      <c r="E13" s="12"/>
      <c r="F13" s="11"/>
      <c r="G13" s="11"/>
      <c r="H13" s="11"/>
      <c r="I13" s="2" t="str">
        <f t="shared" si="0"/>
        <v/>
      </c>
    </row>
    <row r="14" spans="1:9" s="2" customFormat="1" ht="15.75" customHeight="1" x14ac:dyDescent="0.15">
      <c r="A14" s="11" t="s">
        <v>11</v>
      </c>
      <c r="B14" s="12"/>
      <c r="C14" s="53"/>
      <c r="D14" s="13"/>
      <c r="E14" s="12"/>
      <c r="F14" s="11"/>
      <c r="G14" s="11"/>
      <c r="H14" s="11"/>
      <c r="I14" s="2" t="str">
        <f t="shared" si="0"/>
        <v/>
      </c>
    </row>
    <row r="15" spans="1:9" s="2" customFormat="1" ht="15.75" customHeight="1" x14ac:dyDescent="0.15">
      <c r="A15" s="46" t="s">
        <v>12</v>
      </c>
      <c r="B15" s="12"/>
      <c r="C15" s="53"/>
      <c r="D15" s="13"/>
      <c r="E15" s="12"/>
      <c r="F15" s="11"/>
      <c r="G15" s="11"/>
      <c r="H15" s="11"/>
      <c r="I15" s="2" t="str">
        <f t="shared" si="0"/>
        <v/>
      </c>
    </row>
    <row r="16" spans="1:9" s="2" customFormat="1" ht="15.75" customHeight="1" x14ac:dyDescent="0.15">
      <c r="A16" s="11" t="s">
        <v>13</v>
      </c>
      <c r="B16" s="12"/>
      <c r="C16" s="53"/>
      <c r="D16" s="13"/>
      <c r="E16" s="12"/>
      <c r="F16" s="11"/>
      <c r="G16" s="11"/>
      <c r="H16" s="11"/>
      <c r="I16" s="2" t="str">
        <f t="shared" si="0"/>
        <v/>
      </c>
    </row>
    <row r="17" spans="1:9" s="2" customFormat="1" ht="15.75" customHeight="1" x14ac:dyDescent="0.15">
      <c r="A17" s="11" t="s">
        <v>14</v>
      </c>
      <c r="B17" s="12">
        <v>0.95854922279792742</v>
      </c>
      <c r="C17" s="53">
        <v>370</v>
      </c>
      <c r="D17" s="13" t="s">
        <v>62</v>
      </c>
      <c r="E17" s="12">
        <v>2.5906735751295335E-2</v>
      </c>
      <c r="F17" s="11">
        <v>10</v>
      </c>
      <c r="G17" s="11">
        <v>1.5544041450777202E-2</v>
      </c>
      <c r="H17" s="11">
        <v>6</v>
      </c>
      <c r="I17" s="2" t="str">
        <f t="shared" si="0"/>
        <v>未受診型</v>
      </c>
    </row>
    <row r="18" spans="1:9" s="2" customFormat="1" ht="15.75" customHeight="1" x14ac:dyDescent="0.15">
      <c r="A18" s="11" t="s">
        <v>15</v>
      </c>
      <c r="B18" s="12"/>
      <c r="C18" s="53"/>
      <c r="D18" s="13"/>
      <c r="E18" s="12"/>
      <c r="F18" s="11"/>
      <c r="G18" s="11"/>
      <c r="H18" s="11"/>
      <c r="I18" s="2" t="str">
        <f t="shared" si="0"/>
        <v/>
      </c>
    </row>
    <row r="19" spans="1:9" s="2" customFormat="1" ht="15.75" customHeight="1" x14ac:dyDescent="0.15">
      <c r="A19" s="11" t="s">
        <v>16</v>
      </c>
      <c r="B19" s="12"/>
      <c r="C19" s="53"/>
      <c r="D19" s="13"/>
      <c r="E19" s="12"/>
      <c r="F19" s="11"/>
      <c r="G19" s="11"/>
      <c r="H19" s="11"/>
      <c r="I19" s="2" t="str">
        <f t="shared" si="0"/>
        <v/>
      </c>
    </row>
    <row r="20" spans="1:9" s="2" customFormat="1" ht="15.75" customHeight="1" x14ac:dyDescent="0.15">
      <c r="A20" s="11" t="s">
        <v>17</v>
      </c>
      <c r="B20" s="12"/>
      <c r="C20" s="53"/>
      <c r="D20" s="13"/>
      <c r="E20" s="12"/>
      <c r="F20" s="11"/>
      <c r="G20" s="11"/>
      <c r="H20" s="11"/>
      <c r="I20" s="2" t="str">
        <f t="shared" si="0"/>
        <v/>
      </c>
    </row>
    <row r="21" spans="1:9" s="2" customFormat="1" ht="15.75" customHeight="1" x14ac:dyDescent="0.15">
      <c r="A21" s="11" t="s">
        <v>18</v>
      </c>
      <c r="B21" s="12"/>
      <c r="C21" s="53"/>
      <c r="D21" s="13"/>
      <c r="E21" s="12"/>
      <c r="F21" s="11"/>
      <c r="G21" s="11"/>
      <c r="H21" s="11"/>
      <c r="I21" s="2" t="str">
        <f t="shared" si="0"/>
        <v/>
      </c>
    </row>
    <row r="22" spans="1:9" s="2" customFormat="1" ht="15.75" customHeight="1" x14ac:dyDescent="0.15">
      <c r="A22" s="11" t="s">
        <v>19</v>
      </c>
      <c r="B22" s="12"/>
      <c r="C22" s="53"/>
      <c r="D22" s="13"/>
      <c r="E22" s="12"/>
      <c r="F22" s="11"/>
      <c r="G22" s="11"/>
      <c r="H22" s="11"/>
      <c r="I22" s="2" t="str">
        <f t="shared" si="0"/>
        <v/>
      </c>
    </row>
    <row r="23" spans="1:9" s="2" customFormat="1" ht="15.75" customHeight="1" x14ac:dyDescent="0.15">
      <c r="A23" s="11" t="s">
        <v>20</v>
      </c>
      <c r="B23" s="12"/>
      <c r="C23" s="53"/>
      <c r="D23" s="13"/>
      <c r="E23" s="12"/>
      <c r="F23" s="11"/>
      <c r="G23" s="11"/>
      <c r="H23" s="11"/>
      <c r="I23" s="2" t="str">
        <f t="shared" si="0"/>
        <v/>
      </c>
    </row>
    <row r="24" spans="1:9" s="2" customFormat="1" ht="15.75" customHeight="1" x14ac:dyDescent="0.15">
      <c r="A24" s="11" t="s">
        <v>21</v>
      </c>
      <c r="B24" s="12"/>
      <c r="C24" s="53"/>
      <c r="D24" s="13"/>
      <c r="E24" s="12"/>
      <c r="F24" s="11"/>
      <c r="G24" s="11"/>
      <c r="H24" s="11"/>
      <c r="I24" s="2" t="str">
        <f t="shared" si="0"/>
        <v/>
      </c>
    </row>
    <row r="25" spans="1:9" s="2" customFormat="1" ht="15.75" customHeight="1" x14ac:dyDescent="0.15">
      <c r="A25" s="11" t="s">
        <v>22</v>
      </c>
      <c r="B25" s="12"/>
      <c r="C25" s="53"/>
      <c r="D25" s="13"/>
      <c r="E25" s="12"/>
      <c r="F25" s="11"/>
      <c r="G25" s="11"/>
      <c r="H25" s="11"/>
      <c r="I25" s="2" t="str">
        <f t="shared" si="0"/>
        <v/>
      </c>
    </row>
    <row r="26" spans="1:9" s="2" customFormat="1" ht="15.75" customHeight="1" x14ac:dyDescent="0.15">
      <c r="A26" s="46" t="s">
        <v>23</v>
      </c>
      <c r="B26" s="12"/>
      <c r="C26" s="53"/>
      <c r="D26" s="13"/>
      <c r="E26" s="12"/>
      <c r="F26" s="11"/>
      <c r="G26" s="11"/>
      <c r="H26" s="11"/>
      <c r="I26" s="2" t="str">
        <f t="shared" si="0"/>
        <v/>
      </c>
    </row>
    <row r="27" spans="1:9" s="2" customFormat="1" ht="15.75" customHeight="1" x14ac:dyDescent="0.15">
      <c r="A27" s="11" t="s">
        <v>24</v>
      </c>
      <c r="B27" s="12"/>
      <c r="C27" s="53"/>
      <c r="D27" s="13"/>
      <c r="E27" s="12"/>
      <c r="F27" s="11"/>
      <c r="G27" s="11"/>
      <c r="H27" s="11"/>
      <c r="I27" s="2" t="str">
        <f t="shared" si="0"/>
        <v/>
      </c>
    </row>
    <row r="28" spans="1:9" s="2" customFormat="1" ht="15.75" customHeight="1" x14ac:dyDescent="0.15">
      <c r="A28" s="11" t="s">
        <v>25</v>
      </c>
      <c r="B28" s="12"/>
      <c r="C28" s="53"/>
      <c r="D28" s="13"/>
      <c r="E28" s="12"/>
      <c r="F28" s="11"/>
      <c r="G28" s="11"/>
      <c r="H28" s="11"/>
      <c r="I28" s="2" t="str">
        <f t="shared" si="0"/>
        <v/>
      </c>
    </row>
    <row r="29" spans="1:9" s="2" customFormat="1" ht="15.75" customHeight="1" x14ac:dyDescent="0.15">
      <c r="A29" s="11" t="s">
        <v>26</v>
      </c>
      <c r="B29" s="12"/>
      <c r="C29" s="53"/>
      <c r="D29" s="13"/>
      <c r="E29" s="12"/>
      <c r="F29" s="11"/>
      <c r="G29" s="11"/>
      <c r="H29" s="11"/>
      <c r="I29" s="2" t="str">
        <f t="shared" si="0"/>
        <v/>
      </c>
    </row>
    <row r="30" spans="1:9" s="2" customFormat="1" ht="15.75" customHeight="1" x14ac:dyDescent="0.15">
      <c r="A30" s="11" t="s">
        <v>27</v>
      </c>
      <c r="B30" s="12"/>
      <c r="C30" s="53"/>
      <c r="D30" s="13"/>
      <c r="E30" s="12"/>
      <c r="F30" s="11"/>
      <c r="G30" s="11"/>
      <c r="H30" s="11"/>
      <c r="I30" s="2" t="str">
        <f t="shared" si="0"/>
        <v/>
      </c>
    </row>
    <row r="31" spans="1:9" s="2" customFormat="1" ht="15.75" customHeight="1" x14ac:dyDescent="0.15">
      <c r="A31" s="46" t="s">
        <v>28</v>
      </c>
      <c r="B31" s="12"/>
      <c r="C31" s="53"/>
      <c r="D31" s="13"/>
      <c r="E31" s="12"/>
      <c r="F31" s="11"/>
      <c r="G31" s="11"/>
      <c r="H31" s="11"/>
      <c r="I31" s="2" t="str">
        <f t="shared" si="0"/>
        <v/>
      </c>
    </row>
    <row r="32" spans="1:9" s="2" customFormat="1" ht="15.75" customHeight="1" x14ac:dyDescent="0.15">
      <c r="A32" s="11" t="s">
        <v>29</v>
      </c>
      <c r="B32" s="12"/>
      <c r="C32" s="53"/>
      <c r="D32" s="13"/>
      <c r="E32" s="12"/>
      <c r="F32" s="11"/>
      <c r="G32" s="11"/>
      <c r="H32" s="11"/>
      <c r="I32" s="2" t="str">
        <f t="shared" si="0"/>
        <v/>
      </c>
    </row>
    <row r="33" spans="1:9" s="2" customFormat="1" ht="15.75" customHeight="1" x14ac:dyDescent="0.15">
      <c r="A33" s="11" t="s">
        <v>30</v>
      </c>
      <c r="B33" s="12"/>
      <c r="C33" s="53"/>
      <c r="D33" s="13"/>
      <c r="E33" s="12"/>
      <c r="F33" s="11"/>
      <c r="G33" s="11"/>
      <c r="H33" s="11"/>
      <c r="I33" s="2" t="str">
        <f t="shared" si="0"/>
        <v/>
      </c>
    </row>
    <row r="34" spans="1:9" s="2" customFormat="1" ht="15.75" customHeight="1" x14ac:dyDescent="0.15">
      <c r="A34" s="11" t="s">
        <v>31</v>
      </c>
      <c r="B34" s="12"/>
      <c r="C34" s="53"/>
      <c r="D34" s="13"/>
      <c r="E34" s="12"/>
      <c r="F34" s="11"/>
      <c r="G34" s="11"/>
      <c r="H34" s="11"/>
      <c r="I34" s="2" t="str">
        <f t="shared" si="0"/>
        <v/>
      </c>
    </row>
    <row r="35" spans="1:9" s="2" customFormat="1" ht="15.75" customHeight="1" x14ac:dyDescent="0.15">
      <c r="A35" s="11" t="s">
        <v>32</v>
      </c>
      <c r="B35" s="12"/>
      <c r="C35" s="53"/>
      <c r="D35" s="13"/>
      <c r="E35" s="12"/>
      <c r="F35" s="11"/>
      <c r="G35" s="11"/>
      <c r="H35" s="11"/>
      <c r="I35" s="2" t="str">
        <f t="shared" si="0"/>
        <v/>
      </c>
    </row>
    <row r="36" spans="1:9" s="2" customFormat="1" ht="15.75" customHeight="1" x14ac:dyDescent="0.15">
      <c r="A36" s="11" t="s">
        <v>33</v>
      </c>
      <c r="B36" s="12"/>
      <c r="C36" s="53"/>
      <c r="D36" s="13"/>
      <c r="E36" s="12"/>
      <c r="F36" s="11"/>
      <c r="G36" s="11"/>
      <c r="H36" s="11"/>
      <c r="I36" s="2" t="str">
        <f t="shared" si="0"/>
        <v/>
      </c>
    </row>
    <row r="37" spans="1:9" s="2" customFormat="1" ht="15.75" customHeight="1" x14ac:dyDescent="0.15">
      <c r="A37" s="11" t="s">
        <v>34</v>
      </c>
      <c r="B37" s="12"/>
      <c r="C37" s="53"/>
      <c r="D37" s="13"/>
      <c r="E37" s="12"/>
      <c r="F37" s="11"/>
      <c r="G37" s="11"/>
      <c r="H37" s="11"/>
      <c r="I37" s="2" t="str">
        <f t="shared" si="0"/>
        <v/>
      </c>
    </row>
    <row r="38" spans="1:9" s="2" customFormat="1" ht="15.75" customHeight="1" x14ac:dyDescent="0.15">
      <c r="A38" s="46" t="s">
        <v>35</v>
      </c>
      <c r="B38" s="12"/>
      <c r="C38" s="53"/>
      <c r="D38" s="13"/>
      <c r="E38" s="12"/>
      <c r="F38" s="11"/>
      <c r="G38" s="11"/>
      <c r="H38" s="11"/>
      <c r="I38" s="2" t="str">
        <f t="shared" si="0"/>
        <v/>
      </c>
    </row>
    <row r="39" spans="1:9" s="2" customFormat="1" ht="15.75" customHeight="1" x14ac:dyDescent="0.15">
      <c r="A39" s="11" t="s">
        <v>36</v>
      </c>
      <c r="B39" s="12"/>
      <c r="C39" s="53"/>
      <c r="D39" s="13"/>
      <c r="E39" s="12"/>
      <c r="F39" s="11"/>
      <c r="G39" s="11"/>
      <c r="H39" s="11"/>
      <c r="I39" s="2" t="str">
        <f t="shared" si="0"/>
        <v/>
      </c>
    </row>
    <row r="40" spans="1:9" s="2" customFormat="1" ht="15.75" customHeight="1" x14ac:dyDescent="0.15">
      <c r="A40" s="46" t="s">
        <v>37</v>
      </c>
      <c r="B40" s="12"/>
      <c r="C40" s="53"/>
      <c r="D40" s="13"/>
      <c r="E40" s="12"/>
      <c r="F40" s="11"/>
      <c r="G40" s="11"/>
      <c r="H40" s="11"/>
      <c r="I40" s="2" t="str">
        <f t="shared" si="0"/>
        <v/>
      </c>
    </row>
    <row r="41" spans="1:9" s="2" customFormat="1" ht="15.75" customHeight="1" x14ac:dyDescent="0.15">
      <c r="A41" s="11" t="s">
        <v>38</v>
      </c>
      <c r="B41" s="12"/>
      <c r="C41" s="53"/>
      <c r="D41" s="13"/>
      <c r="E41" s="12"/>
      <c r="F41" s="11"/>
      <c r="G41" s="11"/>
      <c r="H41" s="11"/>
      <c r="I41" s="2" t="str">
        <f t="shared" si="0"/>
        <v/>
      </c>
    </row>
    <row r="42" spans="1:9" s="2" customFormat="1" ht="15.75" customHeight="1" x14ac:dyDescent="0.15">
      <c r="A42" s="11" t="s">
        <v>39</v>
      </c>
      <c r="B42" s="12"/>
      <c r="C42" s="53"/>
      <c r="D42" s="13"/>
      <c r="E42" s="12"/>
      <c r="F42" s="11"/>
      <c r="G42" s="11"/>
      <c r="H42" s="11"/>
      <c r="I42" s="2" t="str">
        <f t="shared" si="0"/>
        <v/>
      </c>
    </row>
    <row r="43" spans="1:9" s="2" customFormat="1" ht="15.75" customHeight="1" x14ac:dyDescent="0.15">
      <c r="A43" s="46" t="s">
        <v>40</v>
      </c>
      <c r="B43" s="12"/>
      <c r="C43" s="53"/>
      <c r="D43" s="13"/>
      <c r="E43" s="12"/>
      <c r="F43" s="11"/>
      <c r="G43" s="11"/>
      <c r="H43" s="11"/>
      <c r="I43" s="2" t="str">
        <f t="shared" si="0"/>
        <v/>
      </c>
    </row>
    <row r="44" spans="1:9" s="2" customFormat="1" ht="15.75" customHeight="1" x14ac:dyDescent="0.15">
      <c r="A44" s="11" t="s">
        <v>41</v>
      </c>
      <c r="B44" s="12"/>
      <c r="C44" s="53"/>
      <c r="D44" s="13"/>
      <c r="E44" s="12"/>
      <c r="F44" s="11"/>
      <c r="G44" s="11"/>
      <c r="H44" s="11"/>
      <c r="I44" s="2" t="str">
        <f t="shared" si="0"/>
        <v/>
      </c>
    </row>
    <row r="45" spans="1:9" s="2" customFormat="1" ht="15.75" customHeight="1" x14ac:dyDescent="0.15">
      <c r="A45" s="11" t="s">
        <v>42</v>
      </c>
      <c r="B45" s="12"/>
      <c r="C45" s="53"/>
      <c r="D45" s="13"/>
      <c r="E45" s="12"/>
      <c r="F45" s="11"/>
      <c r="G45" s="11"/>
      <c r="H45" s="11"/>
      <c r="I45" s="2" t="str">
        <f t="shared" si="0"/>
        <v/>
      </c>
    </row>
    <row r="46" spans="1:9" s="2" customFormat="1" ht="15.75" customHeight="1" x14ac:dyDescent="0.15">
      <c r="A46" s="11" t="s">
        <v>43</v>
      </c>
      <c r="B46" s="12"/>
      <c r="C46" s="53"/>
      <c r="D46" s="13"/>
      <c r="E46" s="12"/>
      <c r="F46" s="11"/>
      <c r="G46" s="11"/>
      <c r="H46" s="11"/>
      <c r="I46" s="2" t="str">
        <f t="shared" si="0"/>
        <v/>
      </c>
    </row>
    <row r="47" spans="1:9" s="2" customFormat="1" ht="15.75" customHeight="1" x14ac:dyDescent="0.15">
      <c r="A47" s="11" t="s">
        <v>44</v>
      </c>
      <c r="B47" s="12"/>
      <c r="C47" s="53"/>
      <c r="D47" s="13"/>
      <c r="E47" s="12"/>
      <c r="F47" s="11"/>
      <c r="G47" s="11"/>
      <c r="H47" s="11"/>
      <c r="I47" s="2" t="str">
        <f t="shared" si="0"/>
        <v/>
      </c>
    </row>
    <row r="48" spans="1:9" s="2" customFormat="1" ht="15.75" customHeight="1" x14ac:dyDescent="0.15">
      <c r="A48" s="11" t="s">
        <v>45</v>
      </c>
      <c r="B48" s="12"/>
      <c r="C48" s="53"/>
      <c r="D48" s="13"/>
      <c r="E48" s="12"/>
      <c r="F48" s="11"/>
      <c r="G48" s="11"/>
      <c r="H48" s="11"/>
      <c r="I48" s="2" t="str">
        <f t="shared" si="0"/>
        <v/>
      </c>
    </row>
    <row r="49" spans="1:9" s="2" customFormat="1" ht="15.75" customHeight="1" x14ac:dyDescent="0.15">
      <c r="A49" s="46" t="s">
        <v>46</v>
      </c>
      <c r="B49" s="12"/>
      <c r="C49" s="53"/>
      <c r="D49" s="13"/>
      <c r="E49" s="12"/>
      <c r="F49" s="11"/>
      <c r="G49" s="11"/>
      <c r="H49" s="11"/>
      <c r="I49" s="2" t="str">
        <f t="shared" si="0"/>
        <v/>
      </c>
    </row>
    <row r="50" spans="1:9" s="2" customFormat="1" ht="15.75" customHeight="1" x14ac:dyDescent="0.15">
      <c r="A50" s="11" t="s">
        <v>47</v>
      </c>
      <c r="B50" s="12"/>
      <c r="C50" s="53"/>
      <c r="D50" s="13"/>
      <c r="E50" s="12"/>
      <c r="F50" s="11"/>
      <c r="G50" s="11"/>
      <c r="H50" s="11"/>
      <c r="I50" s="2" t="str">
        <f t="shared" si="0"/>
        <v/>
      </c>
    </row>
    <row r="51" spans="1:9" s="2" customFormat="1" ht="15.75" customHeight="1" x14ac:dyDescent="0.15">
      <c r="A51" s="11" t="s">
        <v>48</v>
      </c>
      <c r="B51" s="12"/>
      <c r="C51" s="53"/>
      <c r="D51" s="13"/>
      <c r="E51" s="12"/>
      <c r="F51" s="11"/>
      <c r="G51" s="11"/>
      <c r="H51" s="11"/>
      <c r="I51" s="2" t="str">
        <f t="shared" si="0"/>
        <v/>
      </c>
    </row>
    <row r="52" spans="1:9" s="2" customFormat="1" ht="15.75" customHeight="1" x14ac:dyDescent="0.15">
      <c r="A52" s="11" t="s">
        <v>49</v>
      </c>
      <c r="B52" s="12"/>
      <c r="C52" s="53"/>
      <c r="D52" s="13"/>
      <c r="E52" s="12"/>
      <c r="F52" s="11"/>
      <c r="G52" s="11"/>
      <c r="H52" s="11"/>
      <c r="I52" s="2" t="str">
        <f t="shared" si="0"/>
        <v/>
      </c>
    </row>
    <row r="53" spans="1:9" s="2" customFormat="1" ht="15.75" customHeight="1" x14ac:dyDescent="0.15">
      <c r="A53" s="11" t="s">
        <v>50</v>
      </c>
      <c r="B53" s="12"/>
      <c r="C53" s="53"/>
      <c r="D53" s="13"/>
      <c r="E53" s="12"/>
      <c r="F53" s="11"/>
      <c r="G53" s="11"/>
      <c r="H53" s="11"/>
      <c r="I53" s="2" t="str">
        <f t="shared" si="0"/>
        <v/>
      </c>
    </row>
    <row r="54" spans="1:9" s="2" customFormat="1" ht="15.75" customHeight="1" x14ac:dyDescent="0.15">
      <c r="A54" s="11" t="s">
        <v>51</v>
      </c>
      <c r="B54" s="12"/>
      <c r="C54" s="53"/>
      <c r="D54" s="13"/>
      <c r="E54" s="12"/>
      <c r="F54" s="11"/>
      <c r="G54" s="11"/>
      <c r="H54" s="11"/>
      <c r="I54" s="2" t="str">
        <f t="shared" si="0"/>
        <v/>
      </c>
    </row>
    <row r="55" spans="1:9" s="2" customFormat="1" ht="15.75" customHeight="1" x14ac:dyDescent="0.15">
      <c r="A55" s="11" t="s">
        <v>52</v>
      </c>
      <c r="B55" s="12"/>
      <c r="C55" s="53"/>
      <c r="D55" s="13"/>
      <c r="E55" s="12"/>
      <c r="F55" s="11"/>
      <c r="G55" s="11"/>
      <c r="H55" s="11"/>
      <c r="I55" s="2" t="str">
        <f t="shared" si="0"/>
        <v/>
      </c>
    </row>
    <row r="56" spans="1:9" s="2" customFormat="1" ht="15.75" customHeight="1" x14ac:dyDescent="0.15">
      <c r="A56" s="11" t="s">
        <v>53</v>
      </c>
      <c r="B56" s="12">
        <v>0.7142857142857143</v>
      </c>
      <c r="C56" s="53">
        <v>5</v>
      </c>
      <c r="D56" s="13" t="s">
        <v>77</v>
      </c>
      <c r="E56" s="12">
        <v>0.14285714285714285</v>
      </c>
      <c r="F56" s="11">
        <v>1</v>
      </c>
      <c r="G56" s="12">
        <v>0.14285714285714285</v>
      </c>
      <c r="H56" s="11">
        <v>1</v>
      </c>
      <c r="I56" s="2" t="str">
        <f t="shared" si="0"/>
        <v>未把握型</v>
      </c>
    </row>
    <row r="57" spans="1:9" s="2" customFormat="1" ht="15.75" customHeight="1" x14ac:dyDescent="0.15">
      <c r="A57" s="11" t="s">
        <v>54</v>
      </c>
      <c r="B57" s="30" t="s">
        <v>63</v>
      </c>
      <c r="C57" s="54" t="s">
        <v>63</v>
      </c>
      <c r="D57" s="30" t="s">
        <v>69</v>
      </c>
      <c r="E57" s="12" t="s">
        <v>63</v>
      </c>
      <c r="F57" s="11" t="s">
        <v>63</v>
      </c>
      <c r="G57" s="11" t="s">
        <v>63</v>
      </c>
      <c r="H57" s="11" t="s">
        <v>63</v>
      </c>
      <c r="I57" s="2" t="str">
        <f t="shared" si="0"/>
        <v>未把握型</v>
      </c>
    </row>
    <row r="58" spans="1:9" s="2" customFormat="1" ht="15.75" customHeight="1" x14ac:dyDescent="0.15">
      <c r="A58" s="46" t="s">
        <v>55</v>
      </c>
      <c r="B58" s="12"/>
      <c r="C58" s="53"/>
      <c r="D58" s="13"/>
      <c r="E58" s="12"/>
      <c r="F58" s="11"/>
      <c r="G58" s="11"/>
      <c r="H58" s="11"/>
      <c r="I58" s="2" t="str">
        <f t="shared" si="0"/>
        <v/>
      </c>
    </row>
    <row r="59" spans="1:9" s="2" customFormat="1" ht="15.75" customHeight="1" x14ac:dyDescent="0.15">
      <c r="A59" s="11" t="s">
        <v>56</v>
      </c>
      <c r="B59" s="29">
        <v>0</v>
      </c>
      <c r="C59" s="50">
        <v>0</v>
      </c>
      <c r="D59" s="30" t="s">
        <v>69</v>
      </c>
      <c r="E59" s="12">
        <v>0</v>
      </c>
      <c r="F59" s="11">
        <v>0</v>
      </c>
      <c r="G59" s="11">
        <v>1</v>
      </c>
      <c r="H59" s="11">
        <v>1</v>
      </c>
      <c r="I59" s="2" t="str">
        <f t="shared" si="0"/>
        <v>未把握型</v>
      </c>
    </row>
    <row r="60" spans="1:9" s="2" customFormat="1" ht="15.75" customHeight="1" x14ac:dyDescent="0.15">
      <c r="A60" s="11" t="s">
        <v>57</v>
      </c>
      <c r="B60" s="12"/>
      <c r="C60" s="53"/>
      <c r="D60" s="13"/>
      <c r="E60" s="12"/>
      <c r="F60" s="11"/>
      <c r="G60" s="11"/>
      <c r="H60" s="11"/>
      <c r="I60" s="2" t="str">
        <f t="shared" si="0"/>
        <v/>
      </c>
    </row>
    <row r="61" spans="1:9" s="2" customFormat="1" ht="15.75" customHeight="1" x14ac:dyDescent="0.15">
      <c r="A61" s="11" t="s">
        <v>58</v>
      </c>
      <c r="B61" s="12"/>
      <c r="C61" s="53"/>
      <c r="D61" s="13"/>
      <c r="E61" s="12"/>
      <c r="F61" s="11"/>
      <c r="G61" s="11"/>
      <c r="H61" s="11"/>
      <c r="I61" s="2" t="str">
        <f t="shared" si="0"/>
        <v/>
      </c>
    </row>
    <row r="62" spans="1:9" s="2" customFormat="1" ht="15.75" customHeight="1" x14ac:dyDescent="0.15">
      <c r="A62" s="11" t="s">
        <v>59</v>
      </c>
      <c r="B62" s="12"/>
      <c r="C62" s="53"/>
      <c r="D62" s="13"/>
      <c r="E62" s="12"/>
      <c r="F62" s="11"/>
      <c r="G62" s="11"/>
      <c r="H62" s="11"/>
      <c r="I62" s="2" t="str">
        <f t="shared" si="0"/>
        <v/>
      </c>
    </row>
    <row r="63" spans="1:9" s="2" customFormat="1" ht="15.75" customHeight="1" x14ac:dyDescent="0.15">
      <c r="A63" s="11" t="s">
        <v>60</v>
      </c>
      <c r="B63" s="12" t="s">
        <v>64</v>
      </c>
      <c r="C63" s="53" t="s">
        <v>64</v>
      </c>
      <c r="D63" s="13"/>
      <c r="E63" s="12" t="s">
        <v>64</v>
      </c>
      <c r="F63" s="11" t="s">
        <v>64</v>
      </c>
      <c r="G63" s="11" t="s">
        <v>64</v>
      </c>
      <c r="H63" s="11" t="s">
        <v>64</v>
      </c>
      <c r="I63" s="2" t="str">
        <f t="shared" si="0"/>
        <v>未把握型</v>
      </c>
    </row>
    <row r="64" spans="1:9" s="2" customFormat="1" ht="15.75" customHeight="1" x14ac:dyDescent="0.15">
      <c r="A64" s="19" t="s">
        <v>61</v>
      </c>
      <c r="B64" s="22" t="s">
        <v>64</v>
      </c>
      <c r="C64" s="55" t="s">
        <v>64</v>
      </c>
      <c r="D64" s="23"/>
      <c r="E64" s="22" t="s">
        <v>64</v>
      </c>
      <c r="F64" s="19" t="s">
        <v>64</v>
      </c>
      <c r="G64" s="19" t="s">
        <v>64</v>
      </c>
      <c r="H64" s="19" t="s">
        <v>64</v>
      </c>
      <c r="I64" s="2" t="str">
        <f t="shared" si="0"/>
        <v>未把握型</v>
      </c>
    </row>
    <row r="65" spans="1:4" x14ac:dyDescent="0.15">
      <c r="A65" s="43" t="s">
        <v>78</v>
      </c>
      <c r="D65" s="5">
        <f>COUNTIF(D3:D64,"×")</f>
        <v>3</v>
      </c>
    </row>
    <row r="66" spans="1:4" x14ac:dyDescent="0.15">
      <c r="A66" t="s">
        <v>70</v>
      </c>
    </row>
    <row r="67" spans="1:4" x14ac:dyDescent="0.15">
      <c r="A67" t="s">
        <v>71</v>
      </c>
    </row>
  </sheetData>
  <autoFilter ref="A2:F67"/>
  <mergeCells count="1">
    <mergeCell ref="A1:D1"/>
  </mergeCells>
  <phoneticPr fontId="3"/>
  <pageMargins left="0.51181102362204722" right="0.11811023622047245" top="0.35433070866141736" bottom="0" header="0.31496062992125984" footer="0"/>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view="pageBreakPreview" zoomScale="85" zoomScaleNormal="100" zoomScaleSheetLayoutView="85" workbookViewId="0">
      <selection activeCell="B2" sqref="B1:I1048576"/>
    </sheetView>
  </sheetViews>
  <sheetFormatPr defaultRowHeight="13.5" x14ac:dyDescent="0.15"/>
  <cols>
    <col min="1" max="1" width="11.25" customWidth="1"/>
    <col min="2" max="3" width="8.625" customWidth="1"/>
    <col min="4" max="4" width="8.625" style="4" customWidth="1"/>
    <col min="7" max="7" width="11" bestFit="1" customWidth="1"/>
  </cols>
  <sheetData>
    <row r="1" spans="1:9" ht="18.75" customHeight="1" x14ac:dyDescent="0.15">
      <c r="A1" s="326" t="s">
        <v>86</v>
      </c>
      <c r="B1" s="327"/>
      <c r="C1" s="327"/>
      <c r="D1" s="327"/>
    </row>
    <row r="2" spans="1:9" ht="33.75" customHeight="1" x14ac:dyDescent="0.15">
      <c r="A2" s="1"/>
      <c r="B2" s="6" t="s">
        <v>91</v>
      </c>
      <c r="C2" s="6" t="s">
        <v>92</v>
      </c>
      <c r="D2" s="7" t="s">
        <v>79</v>
      </c>
      <c r="E2" s="1" t="s">
        <v>82</v>
      </c>
      <c r="F2" s="1" t="s">
        <v>81</v>
      </c>
      <c r="G2" s="1" t="s">
        <v>84</v>
      </c>
      <c r="H2" s="1" t="s">
        <v>83</v>
      </c>
      <c r="I2" s="34" t="s">
        <v>93</v>
      </c>
    </row>
    <row r="3" spans="1:9" s="2" customFormat="1" ht="15.75" customHeight="1" x14ac:dyDescent="0.15">
      <c r="A3" s="8" t="s">
        <v>0</v>
      </c>
      <c r="B3" s="31">
        <v>0.68508287292817682</v>
      </c>
      <c r="C3" s="49">
        <v>124</v>
      </c>
      <c r="D3" s="32" t="s">
        <v>77</v>
      </c>
      <c r="E3" s="31">
        <v>0.17127071823204421</v>
      </c>
      <c r="F3" s="73">
        <v>31</v>
      </c>
      <c r="G3" s="31">
        <v>0.143646408839779</v>
      </c>
      <c r="H3" s="73">
        <v>26</v>
      </c>
      <c r="I3" s="73" t="str">
        <f>IF(E3=0,IF(E3&lt;G3,"未把握型",""),IF(E3&gt;G3,"未受診型", "未把握型"))</f>
        <v>未受診型</v>
      </c>
    </row>
    <row r="4" spans="1:9" s="2" customFormat="1" ht="15.75" customHeight="1" x14ac:dyDescent="0.15">
      <c r="A4" s="11" t="s">
        <v>1</v>
      </c>
      <c r="B4" s="29">
        <v>0.66307277628032346</v>
      </c>
      <c r="C4" s="50">
        <v>246</v>
      </c>
      <c r="D4" s="30" t="s">
        <v>77</v>
      </c>
      <c r="E4" s="29">
        <v>0</v>
      </c>
      <c r="F4" s="74">
        <v>0</v>
      </c>
      <c r="G4" s="29">
        <v>0.33692722371967654</v>
      </c>
      <c r="H4" s="74">
        <v>125</v>
      </c>
      <c r="I4" s="74" t="str">
        <f t="shared" ref="I4:I64" si="0">IF(E4=0,IF(E4&lt;G4,"未把握型",""),IF(E4&gt;G4,"未受診型", "未把握型"))</f>
        <v>未把握型</v>
      </c>
    </row>
    <row r="5" spans="1:9" s="2" customFormat="1" ht="15.75" customHeight="1" x14ac:dyDescent="0.15">
      <c r="A5" s="11" t="s">
        <v>2</v>
      </c>
      <c r="B5" s="29">
        <v>0.56170703575547865</v>
      </c>
      <c r="C5" s="50">
        <v>487</v>
      </c>
      <c r="D5" s="30" t="s">
        <v>77</v>
      </c>
      <c r="E5" s="29">
        <v>0</v>
      </c>
      <c r="F5" s="74">
        <v>0</v>
      </c>
      <c r="G5" s="29">
        <v>0.43829296424452135</v>
      </c>
      <c r="H5" s="74">
        <v>380</v>
      </c>
      <c r="I5" s="74" t="str">
        <f t="shared" si="0"/>
        <v>未把握型</v>
      </c>
    </row>
    <row r="6" spans="1:9" s="2" customFormat="1" ht="15.75" customHeight="1" x14ac:dyDescent="0.15">
      <c r="A6" s="11" t="s">
        <v>3</v>
      </c>
      <c r="B6" s="44">
        <v>0.73487031700288186</v>
      </c>
      <c r="C6" s="51">
        <v>255</v>
      </c>
      <c r="D6" s="45" t="s">
        <v>62</v>
      </c>
      <c r="E6" s="12">
        <v>7.7809798270893377E-2</v>
      </c>
      <c r="F6" s="11">
        <v>27</v>
      </c>
      <c r="G6" s="12">
        <v>0.18731988472622479</v>
      </c>
      <c r="H6" s="11">
        <v>65</v>
      </c>
      <c r="I6" s="11" t="str">
        <f t="shared" si="0"/>
        <v>未把握型</v>
      </c>
    </row>
    <row r="7" spans="1:9" s="2" customFormat="1" ht="15.75" customHeight="1" x14ac:dyDescent="0.15">
      <c r="A7" s="11" t="s">
        <v>4</v>
      </c>
      <c r="B7" s="15"/>
      <c r="C7" s="52"/>
      <c r="D7" s="16"/>
      <c r="E7" s="15"/>
      <c r="F7" s="72"/>
      <c r="G7" s="15"/>
      <c r="H7" s="72"/>
      <c r="I7" s="72" t="str">
        <f t="shared" si="0"/>
        <v/>
      </c>
    </row>
    <row r="8" spans="1:9" s="2" customFormat="1" ht="15.75" customHeight="1" x14ac:dyDescent="0.15">
      <c r="A8" s="11" t="s">
        <v>5</v>
      </c>
      <c r="B8" s="29">
        <v>0.4098360655737705</v>
      </c>
      <c r="C8" s="50">
        <v>50</v>
      </c>
      <c r="D8" s="30" t="s">
        <v>77</v>
      </c>
      <c r="E8" s="29">
        <v>0.28688524590163933</v>
      </c>
      <c r="F8" s="74">
        <v>35</v>
      </c>
      <c r="G8" s="29">
        <v>0.30327868852459017</v>
      </c>
      <c r="H8" s="74">
        <v>37</v>
      </c>
      <c r="I8" s="74" t="str">
        <f t="shared" si="0"/>
        <v>未把握型</v>
      </c>
    </row>
    <row r="9" spans="1:9" s="2" customFormat="1" ht="15.75" customHeight="1" x14ac:dyDescent="0.15">
      <c r="A9" s="11" t="s">
        <v>6</v>
      </c>
      <c r="B9" s="12">
        <v>0.8125</v>
      </c>
      <c r="C9" s="53">
        <v>13</v>
      </c>
      <c r="D9" s="13" t="s">
        <v>62</v>
      </c>
      <c r="E9" s="12">
        <v>0</v>
      </c>
      <c r="F9" s="11">
        <v>0</v>
      </c>
      <c r="G9" s="12">
        <v>0.1875</v>
      </c>
      <c r="H9" s="11">
        <v>3</v>
      </c>
      <c r="I9" s="11" t="str">
        <f t="shared" si="0"/>
        <v>未把握型</v>
      </c>
    </row>
    <row r="10" spans="1:9" s="2" customFormat="1" ht="15.75" customHeight="1" x14ac:dyDescent="0.15">
      <c r="A10" s="11" t="s">
        <v>7</v>
      </c>
      <c r="B10" s="44">
        <v>0.75</v>
      </c>
      <c r="C10" s="51">
        <v>51</v>
      </c>
      <c r="D10" s="45" t="s">
        <v>62</v>
      </c>
      <c r="E10" s="12">
        <v>1.4705882352941176E-2</v>
      </c>
      <c r="F10" s="11">
        <v>1</v>
      </c>
      <c r="G10" s="12">
        <v>0.23529411764705882</v>
      </c>
      <c r="H10" s="11">
        <v>16</v>
      </c>
      <c r="I10" s="11" t="str">
        <f t="shared" si="0"/>
        <v>未把握型</v>
      </c>
    </row>
    <row r="11" spans="1:9" s="2" customFormat="1" ht="15.75" customHeight="1" x14ac:dyDescent="0.15">
      <c r="A11" s="11" t="s">
        <v>8</v>
      </c>
      <c r="B11" s="44">
        <v>0.76237623762376239</v>
      </c>
      <c r="C11" s="51">
        <v>154</v>
      </c>
      <c r="D11" s="45" t="s">
        <v>62</v>
      </c>
      <c r="E11" s="12">
        <v>0</v>
      </c>
      <c r="F11" s="11">
        <v>0</v>
      </c>
      <c r="G11" s="12">
        <v>0.23762376237623761</v>
      </c>
      <c r="H11" s="11">
        <v>48</v>
      </c>
      <c r="I11" s="11" t="str">
        <f t="shared" si="0"/>
        <v>未把握型</v>
      </c>
    </row>
    <row r="12" spans="1:9" s="2" customFormat="1" ht="15.75" customHeight="1" x14ac:dyDescent="0.15">
      <c r="A12" s="11" t="s">
        <v>9</v>
      </c>
      <c r="B12" s="12">
        <v>0.81428571428571428</v>
      </c>
      <c r="C12" s="53">
        <v>171</v>
      </c>
      <c r="D12" s="13" t="s">
        <v>62</v>
      </c>
      <c r="E12" s="12">
        <v>0.10476190476190476</v>
      </c>
      <c r="F12" s="11">
        <v>22</v>
      </c>
      <c r="G12" s="12">
        <v>8.0952380952380956E-2</v>
      </c>
      <c r="H12" s="11">
        <v>17</v>
      </c>
      <c r="I12" s="11" t="str">
        <f t="shared" si="0"/>
        <v>未受診型</v>
      </c>
    </row>
    <row r="13" spans="1:9" s="2" customFormat="1" ht="15.75" customHeight="1" x14ac:dyDescent="0.15">
      <c r="A13" s="46" t="s">
        <v>10</v>
      </c>
      <c r="B13" s="12">
        <v>0.91255813953488374</v>
      </c>
      <c r="C13" s="53">
        <v>981</v>
      </c>
      <c r="D13" s="13" t="s">
        <v>62</v>
      </c>
      <c r="E13" s="12">
        <v>6.2325581395348835E-2</v>
      </c>
      <c r="F13" s="11">
        <v>67</v>
      </c>
      <c r="G13" s="12">
        <v>2.5116279069767444E-2</v>
      </c>
      <c r="H13" s="11">
        <v>27</v>
      </c>
      <c r="I13" s="11" t="str">
        <f t="shared" si="0"/>
        <v>未受診型</v>
      </c>
    </row>
    <row r="14" spans="1:9" s="2" customFormat="1" ht="15.75" customHeight="1" x14ac:dyDescent="0.15">
      <c r="A14" s="11" t="s">
        <v>11</v>
      </c>
      <c r="B14" s="29">
        <v>0.38571428571428573</v>
      </c>
      <c r="C14" s="50">
        <v>243</v>
      </c>
      <c r="D14" s="30" t="s">
        <v>77</v>
      </c>
      <c r="E14" s="29">
        <v>2.2222222222222223E-2</v>
      </c>
      <c r="F14" s="74">
        <v>14</v>
      </c>
      <c r="G14" s="29">
        <v>0.59206349206349207</v>
      </c>
      <c r="H14" s="74">
        <v>373</v>
      </c>
      <c r="I14" s="74" t="str">
        <f t="shared" si="0"/>
        <v>未把握型</v>
      </c>
    </row>
    <row r="15" spans="1:9" s="2" customFormat="1" ht="15.75" customHeight="1" x14ac:dyDescent="0.15">
      <c r="A15" s="46" t="s">
        <v>12</v>
      </c>
      <c r="B15" s="12">
        <v>0.9178082191780822</v>
      </c>
      <c r="C15" s="53">
        <v>67</v>
      </c>
      <c r="D15" s="13" t="s">
        <v>62</v>
      </c>
      <c r="E15" s="12">
        <v>1.3698630136986301E-2</v>
      </c>
      <c r="F15" s="11">
        <v>1</v>
      </c>
      <c r="G15" s="12">
        <v>6.8493150684931503E-2</v>
      </c>
      <c r="H15" s="11">
        <v>5</v>
      </c>
      <c r="I15" s="11" t="str">
        <f t="shared" si="0"/>
        <v>未把握型</v>
      </c>
    </row>
    <row r="16" spans="1:9" s="2" customFormat="1" ht="15.75" customHeight="1" x14ac:dyDescent="0.15">
      <c r="A16" s="11" t="s">
        <v>13</v>
      </c>
      <c r="B16" s="15"/>
      <c r="C16" s="52"/>
      <c r="D16" s="16"/>
      <c r="E16" s="15"/>
      <c r="F16" s="72"/>
      <c r="G16" s="15"/>
      <c r="H16" s="72"/>
      <c r="I16" s="72" t="str">
        <f t="shared" si="0"/>
        <v/>
      </c>
    </row>
    <row r="17" spans="1:9" s="2" customFormat="1" ht="15.75" customHeight="1" x14ac:dyDescent="0.15">
      <c r="A17" s="11" t="s">
        <v>14</v>
      </c>
      <c r="B17" s="12">
        <v>0.87792207792207788</v>
      </c>
      <c r="C17" s="53">
        <v>338</v>
      </c>
      <c r="D17" s="13" t="s">
        <v>62</v>
      </c>
      <c r="E17" s="12">
        <v>9.6103896103896108E-2</v>
      </c>
      <c r="F17" s="11">
        <v>37</v>
      </c>
      <c r="G17" s="12">
        <v>2.5974025974025976E-2</v>
      </c>
      <c r="H17" s="11">
        <v>10</v>
      </c>
      <c r="I17" s="11" t="str">
        <f t="shared" si="0"/>
        <v>未受診型</v>
      </c>
    </row>
    <row r="18" spans="1:9" s="2" customFormat="1" ht="15.75" customHeight="1" x14ac:dyDescent="0.15">
      <c r="A18" s="11" t="s">
        <v>15</v>
      </c>
      <c r="B18" s="44">
        <v>0.70454545454545459</v>
      </c>
      <c r="C18" s="51">
        <v>155</v>
      </c>
      <c r="D18" s="45" t="s">
        <v>62</v>
      </c>
      <c r="E18" s="12">
        <v>2.7272727272727271E-2</v>
      </c>
      <c r="F18" s="11">
        <v>6</v>
      </c>
      <c r="G18" s="12">
        <v>0.26818181818181819</v>
      </c>
      <c r="H18" s="11">
        <v>59</v>
      </c>
      <c r="I18" s="11" t="str">
        <f t="shared" si="0"/>
        <v>未把握型</v>
      </c>
    </row>
    <row r="19" spans="1:9" s="2" customFormat="1" ht="15.75" customHeight="1" x14ac:dyDescent="0.15">
      <c r="A19" s="11" t="s">
        <v>16</v>
      </c>
      <c r="B19" s="15"/>
      <c r="C19" s="52"/>
      <c r="D19" s="16"/>
      <c r="E19" s="15"/>
      <c r="F19" s="72"/>
      <c r="G19" s="15"/>
      <c r="H19" s="72"/>
      <c r="I19" s="72" t="str">
        <f t="shared" si="0"/>
        <v/>
      </c>
    </row>
    <row r="20" spans="1:9" s="2" customFormat="1" ht="15.75" customHeight="1" x14ac:dyDescent="0.15">
      <c r="A20" s="11" t="s">
        <v>17</v>
      </c>
      <c r="B20" s="12">
        <v>0.86805555555555558</v>
      </c>
      <c r="C20" s="53">
        <v>125</v>
      </c>
      <c r="D20" s="13" t="s">
        <v>62</v>
      </c>
      <c r="E20" s="12">
        <v>1.3888888888888888E-2</v>
      </c>
      <c r="F20" s="11">
        <v>2</v>
      </c>
      <c r="G20" s="12">
        <v>0.11805555555555555</v>
      </c>
      <c r="H20" s="11">
        <v>17</v>
      </c>
      <c r="I20" s="11" t="str">
        <f t="shared" si="0"/>
        <v>未把握型</v>
      </c>
    </row>
    <row r="21" spans="1:9" s="2" customFormat="1" ht="15.75" customHeight="1" x14ac:dyDescent="0.15">
      <c r="A21" s="11" t="s">
        <v>18</v>
      </c>
      <c r="B21" s="12">
        <v>0.83333333333333337</v>
      </c>
      <c r="C21" s="53">
        <v>130</v>
      </c>
      <c r="D21" s="13" t="s">
        <v>62</v>
      </c>
      <c r="E21" s="12">
        <v>1.9230769230769232E-2</v>
      </c>
      <c r="F21" s="11">
        <v>3</v>
      </c>
      <c r="G21" s="12">
        <v>0.14743589743589744</v>
      </c>
      <c r="H21" s="11">
        <v>23</v>
      </c>
      <c r="I21" s="11" t="str">
        <f t="shared" si="0"/>
        <v>未把握型</v>
      </c>
    </row>
    <row r="22" spans="1:9" s="2" customFormat="1" ht="15.75" customHeight="1" x14ac:dyDescent="0.15">
      <c r="A22" s="11" t="s">
        <v>19</v>
      </c>
      <c r="B22" s="29">
        <v>0.68888888888888888</v>
      </c>
      <c r="C22" s="50">
        <v>372</v>
      </c>
      <c r="D22" s="30" t="s">
        <v>77</v>
      </c>
      <c r="E22" s="29">
        <v>8.8888888888888892E-2</v>
      </c>
      <c r="F22" s="74">
        <v>48</v>
      </c>
      <c r="G22" s="29">
        <v>0.22222222222222221</v>
      </c>
      <c r="H22" s="74">
        <v>120</v>
      </c>
      <c r="I22" s="74" t="str">
        <f t="shared" si="0"/>
        <v>未把握型</v>
      </c>
    </row>
    <row r="23" spans="1:9" s="2" customFormat="1" ht="15.75" customHeight="1" x14ac:dyDescent="0.15">
      <c r="A23" s="11" t="s">
        <v>20</v>
      </c>
      <c r="B23" s="29">
        <v>0.53230769230769226</v>
      </c>
      <c r="C23" s="50">
        <v>173</v>
      </c>
      <c r="D23" s="30" t="s">
        <v>77</v>
      </c>
      <c r="E23" s="29">
        <v>0</v>
      </c>
      <c r="F23" s="74">
        <v>0</v>
      </c>
      <c r="G23" s="29">
        <v>0.46769230769230768</v>
      </c>
      <c r="H23" s="74">
        <v>152</v>
      </c>
      <c r="I23" s="74" t="str">
        <f t="shared" si="0"/>
        <v>未把握型</v>
      </c>
    </row>
    <row r="24" spans="1:9" s="2" customFormat="1" ht="15.75" customHeight="1" x14ac:dyDescent="0.15">
      <c r="A24" s="11" t="s">
        <v>21</v>
      </c>
      <c r="B24" s="29">
        <v>0.46068042387060792</v>
      </c>
      <c r="C24" s="50">
        <v>826</v>
      </c>
      <c r="D24" s="30" t="s">
        <v>77</v>
      </c>
      <c r="E24" s="29">
        <v>0</v>
      </c>
      <c r="F24" s="74">
        <v>0</v>
      </c>
      <c r="G24" s="29">
        <v>0.53931957612939208</v>
      </c>
      <c r="H24" s="74">
        <v>967</v>
      </c>
      <c r="I24" s="74" t="str">
        <f t="shared" si="0"/>
        <v>未把握型</v>
      </c>
    </row>
    <row r="25" spans="1:9" s="2" customFormat="1" ht="15.75" customHeight="1" x14ac:dyDescent="0.15">
      <c r="A25" s="11" t="s">
        <v>22</v>
      </c>
      <c r="B25" s="12">
        <v>0.90074906367041196</v>
      </c>
      <c r="C25" s="53">
        <v>481</v>
      </c>
      <c r="D25" s="13" t="s">
        <v>62</v>
      </c>
      <c r="E25" s="12">
        <v>0</v>
      </c>
      <c r="F25" s="11">
        <v>0</v>
      </c>
      <c r="G25" s="12">
        <v>9.9250936329588021E-2</v>
      </c>
      <c r="H25" s="11">
        <v>53</v>
      </c>
      <c r="I25" s="11" t="str">
        <f t="shared" si="0"/>
        <v>未把握型</v>
      </c>
    </row>
    <row r="26" spans="1:9" s="2" customFormat="1" ht="15.75" customHeight="1" x14ac:dyDescent="0.15">
      <c r="A26" s="46" t="s">
        <v>23</v>
      </c>
      <c r="B26" s="12">
        <v>0.97379912663755464</v>
      </c>
      <c r="C26" s="53">
        <v>223</v>
      </c>
      <c r="D26" s="13" t="s">
        <v>62</v>
      </c>
      <c r="E26" s="12">
        <v>2.1834061135371178E-2</v>
      </c>
      <c r="F26" s="11">
        <v>5</v>
      </c>
      <c r="G26" s="12">
        <v>4.3668122270742356E-3</v>
      </c>
      <c r="H26" s="11">
        <v>1</v>
      </c>
      <c r="I26" s="11" t="str">
        <f t="shared" si="0"/>
        <v>未受診型</v>
      </c>
    </row>
    <row r="27" spans="1:9" s="2" customFormat="1" ht="15.75" customHeight="1" x14ac:dyDescent="0.15">
      <c r="A27" s="11" t="s">
        <v>24</v>
      </c>
      <c r="B27" s="12">
        <v>1</v>
      </c>
      <c r="C27" s="53">
        <v>12</v>
      </c>
      <c r="D27" s="13" t="s">
        <v>62</v>
      </c>
      <c r="E27" s="12">
        <v>0</v>
      </c>
      <c r="F27" s="11">
        <v>0</v>
      </c>
      <c r="G27" s="12">
        <v>0</v>
      </c>
      <c r="H27" s="11">
        <v>0</v>
      </c>
      <c r="I27" s="11" t="str">
        <f t="shared" si="0"/>
        <v/>
      </c>
    </row>
    <row r="28" spans="1:9" s="2" customFormat="1" ht="15.75" customHeight="1" x14ac:dyDescent="0.15">
      <c r="A28" s="11" t="s">
        <v>25</v>
      </c>
      <c r="B28" s="29">
        <v>0.68181818181818177</v>
      </c>
      <c r="C28" s="50">
        <v>15</v>
      </c>
      <c r="D28" s="30" t="s">
        <v>77</v>
      </c>
      <c r="E28" s="29">
        <v>0</v>
      </c>
      <c r="F28" s="74">
        <v>0</v>
      </c>
      <c r="G28" s="29">
        <v>0.31818181818181818</v>
      </c>
      <c r="H28" s="74">
        <v>7</v>
      </c>
      <c r="I28" s="74" t="str">
        <f t="shared" si="0"/>
        <v>未把握型</v>
      </c>
    </row>
    <row r="29" spans="1:9" s="2" customFormat="1" ht="15.75" customHeight="1" x14ac:dyDescent="0.15">
      <c r="A29" s="11" t="s">
        <v>26</v>
      </c>
      <c r="B29" s="29">
        <v>0</v>
      </c>
      <c r="C29" s="50">
        <v>0</v>
      </c>
      <c r="D29" s="30" t="s">
        <v>77</v>
      </c>
      <c r="E29" s="29">
        <v>1</v>
      </c>
      <c r="F29" s="74">
        <v>1</v>
      </c>
      <c r="G29" s="29">
        <v>0</v>
      </c>
      <c r="H29" s="74">
        <v>0</v>
      </c>
      <c r="I29" s="74" t="str">
        <f t="shared" si="0"/>
        <v>未受診型</v>
      </c>
    </row>
    <row r="30" spans="1:9" s="2" customFormat="1" ht="15.75" customHeight="1" x14ac:dyDescent="0.15">
      <c r="A30" s="11" t="s">
        <v>27</v>
      </c>
      <c r="B30" s="29">
        <v>0.5</v>
      </c>
      <c r="C30" s="50">
        <v>6</v>
      </c>
      <c r="D30" s="30" t="s">
        <v>77</v>
      </c>
      <c r="E30" s="29">
        <v>0</v>
      </c>
      <c r="F30" s="74">
        <v>0</v>
      </c>
      <c r="G30" s="29">
        <v>0.5</v>
      </c>
      <c r="H30" s="74">
        <v>6</v>
      </c>
      <c r="I30" s="74" t="str">
        <f t="shared" si="0"/>
        <v>未把握型</v>
      </c>
    </row>
    <row r="31" spans="1:9" s="2" customFormat="1" ht="15.75" customHeight="1" x14ac:dyDescent="0.15">
      <c r="A31" s="46" t="s">
        <v>28</v>
      </c>
      <c r="B31" s="12">
        <v>0.91666666666666663</v>
      </c>
      <c r="C31" s="53">
        <v>11</v>
      </c>
      <c r="D31" s="13" t="s">
        <v>62</v>
      </c>
      <c r="E31" s="12">
        <v>0</v>
      </c>
      <c r="F31" s="11">
        <v>0</v>
      </c>
      <c r="G31" s="12">
        <v>8.3333333333333329E-2</v>
      </c>
      <c r="H31" s="11">
        <v>1</v>
      </c>
      <c r="I31" s="11" t="str">
        <f t="shared" si="0"/>
        <v>未把握型</v>
      </c>
    </row>
    <row r="32" spans="1:9" s="2" customFormat="1" ht="15.75" customHeight="1" x14ac:dyDescent="0.15">
      <c r="A32" s="11" t="s">
        <v>29</v>
      </c>
      <c r="B32" s="29">
        <v>0.35064935064935066</v>
      </c>
      <c r="C32" s="50">
        <v>27</v>
      </c>
      <c r="D32" s="30" t="s">
        <v>77</v>
      </c>
      <c r="E32" s="29">
        <v>0</v>
      </c>
      <c r="F32" s="74">
        <v>0</v>
      </c>
      <c r="G32" s="29">
        <v>0.64935064935064934</v>
      </c>
      <c r="H32" s="74">
        <v>50</v>
      </c>
      <c r="I32" s="74" t="str">
        <f t="shared" si="0"/>
        <v>未把握型</v>
      </c>
    </row>
    <row r="33" spans="1:9" s="2" customFormat="1" ht="15.75" customHeight="1" x14ac:dyDescent="0.15">
      <c r="A33" s="11" t="s">
        <v>30</v>
      </c>
      <c r="B33" s="12">
        <v>0.9</v>
      </c>
      <c r="C33" s="53">
        <v>9</v>
      </c>
      <c r="D33" s="13" t="s">
        <v>62</v>
      </c>
      <c r="E33" s="12">
        <v>0</v>
      </c>
      <c r="F33" s="11">
        <v>0</v>
      </c>
      <c r="G33" s="12">
        <v>0.1</v>
      </c>
      <c r="H33" s="11">
        <v>1</v>
      </c>
      <c r="I33" s="11" t="str">
        <f t="shared" si="0"/>
        <v>未把握型</v>
      </c>
    </row>
    <row r="34" spans="1:9" s="2" customFormat="1" ht="15.75" customHeight="1" x14ac:dyDescent="0.15">
      <c r="A34" s="11" t="s">
        <v>31</v>
      </c>
      <c r="B34" s="15"/>
      <c r="C34" s="52"/>
      <c r="D34" s="16"/>
      <c r="E34" s="15"/>
      <c r="F34" s="72"/>
      <c r="G34" s="15"/>
      <c r="H34" s="72"/>
      <c r="I34" s="72" t="str">
        <f t="shared" si="0"/>
        <v/>
      </c>
    </row>
    <row r="35" spans="1:9" s="2" customFormat="1" ht="15.75" customHeight="1" x14ac:dyDescent="0.15">
      <c r="A35" s="11" t="s">
        <v>32</v>
      </c>
      <c r="B35" s="44">
        <v>0.76470588235294112</v>
      </c>
      <c r="C35" s="51">
        <v>13</v>
      </c>
      <c r="D35" s="45" t="s">
        <v>62</v>
      </c>
      <c r="E35" s="12">
        <v>0</v>
      </c>
      <c r="F35" s="11">
        <v>0</v>
      </c>
      <c r="G35" s="12">
        <v>0.23529411764705882</v>
      </c>
      <c r="H35" s="11">
        <v>4</v>
      </c>
      <c r="I35" s="11" t="str">
        <f t="shared" si="0"/>
        <v>未把握型</v>
      </c>
    </row>
    <row r="36" spans="1:9" s="2" customFormat="1" ht="15.75" customHeight="1" x14ac:dyDescent="0.15">
      <c r="A36" s="11" t="s">
        <v>33</v>
      </c>
      <c r="B36" s="12">
        <v>0.9</v>
      </c>
      <c r="C36" s="53">
        <v>27</v>
      </c>
      <c r="D36" s="13" t="s">
        <v>62</v>
      </c>
      <c r="E36" s="12">
        <v>6.6666666666666666E-2</v>
      </c>
      <c r="F36" s="11">
        <v>2</v>
      </c>
      <c r="G36" s="12">
        <v>3.3333333333333333E-2</v>
      </c>
      <c r="H36" s="11">
        <v>1</v>
      </c>
      <c r="I36" s="11" t="str">
        <f t="shared" si="0"/>
        <v>未受診型</v>
      </c>
    </row>
    <row r="37" spans="1:9" s="2" customFormat="1" ht="15.75" customHeight="1" x14ac:dyDescent="0.15">
      <c r="A37" s="11" t="s">
        <v>34</v>
      </c>
      <c r="B37" s="12">
        <v>0.86363636363636365</v>
      </c>
      <c r="C37" s="53">
        <v>19</v>
      </c>
      <c r="D37" s="13" t="s">
        <v>62</v>
      </c>
      <c r="E37" s="12">
        <v>9.0909090909090912E-2</v>
      </c>
      <c r="F37" s="11">
        <v>2</v>
      </c>
      <c r="G37" s="12">
        <v>4.5454545454545456E-2</v>
      </c>
      <c r="H37" s="11">
        <v>1</v>
      </c>
      <c r="I37" s="11" t="str">
        <f t="shared" si="0"/>
        <v>未受診型</v>
      </c>
    </row>
    <row r="38" spans="1:9" s="2" customFormat="1" ht="15.75" customHeight="1" x14ac:dyDescent="0.15">
      <c r="A38" s="46" t="s">
        <v>35</v>
      </c>
      <c r="B38" s="12">
        <v>1</v>
      </c>
      <c r="C38" s="53">
        <v>20</v>
      </c>
      <c r="D38" s="13" t="s">
        <v>62</v>
      </c>
      <c r="E38" s="12">
        <v>0</v>
      </c>
      <c r="F38" s="11">
        <v>0</v>
      </c>
      <c r="G38" s="12">
        <v>0</v>
      </c>
      <c r="H38" s="11">
        <v>0</v>
      </c>
      <c r="I38" s="11" t="str">
        <f t="shared" si="0"/>
        <v/>
      </c>
    </row>
    <row r="39" spans="1:9" s="2" customFormat="1" ht="15.75" customHeight="1" x14ac:dyDescent="0.15">
      <c r="A39" s="11" t="s">
        <v>36</v>
      </c>
      <c r="B39" s="30" t="s">
        <v>63</v>
      </c>
      <c r="C39" s="54" t="s">
        <v>63</v>
      </c>
      <c r="D39" s="30" t="s">
        <v>80</v>
      </c>
      <c r="E39" s="29" t="s">
        <v>63</v>
      </c>
      <c r="F39" s="74" t="s">
        <v>63</v>
      </c>
      <c r="G39" s="29">
        <v>1</v>
      </c>
      <c r="H39" s="74">
        <v>15</v>
      </c>
      <c r="I39" s="74" t="str">
        <f t="shared" si="0"/>
        <v>未受診型</v>
      </c>
    </row>
    <row r="40" spans="1:9" s="2" customFormat="1" ht="15.75" customHeight="1" x14ac:dyDescent="0.15">
      <c r="A40" s="46" t="s">
        <v>37</v>
      </c>
      <c r="B40" s="12">
        <v>1</v>
      </c>
      <c r="C40" s="53">
        <v>17</v>
      </c>
      <c r="D40" s="13" t="s">
        <v>62</v>
      </c>
      <c r="E40" s="12">
        <v>0</v>
      </c>
      <c r="F40" s="11">
        <v>0</v>
      </c>
      <c r="G40" s="12">
        <v>0</v>
      </c>
      <c r="H40" s="11">
        <v>0</v>
      </c>
      <c r="I40" s="11" t="str">
        <f t="shared" si="0"/>
        <v/>
      </c>
    </row>
    <row r="41" spans="1:9" s="2" customFormat="1" ht="15.75" customHeight="1" x14ac:dyDescent="0.15">
      <c r="A41" s="11" t="s">
        <v>38</v>
      </c>
      <c r="B41" s="44">
        <v>0.75</v>
      </c>
      <c r="C41" s="51">
        <v>3</v>
      </c>
      <c r="D41" s="45" t="s">
        <v>62</v>
      </c>
      <c r="E41" s="12">
        <v>0.25</v>
      </c>
      <c r="F41" s="11">
        <v>1</v>
      </c>
      <c r="G41" s="12">
        <v>0</v>
      </c>
      <c r="H41" s="11">
        <v>0</v>
      </c>
      <c r="I41" s="11" t="str">
        <f t="shared" si="0"/>
        <v>未受診型</v>
      </c>
    </row>
    <row r="42" spans="1:9" s="2" customFormat="1" ht="15.75" customHeight="1" x14ac:dyDescent="0.15">
      <c r="A42" s="11" t="s">
        <v>39</v>
      </c>
      <c r="B42" s="44">
        <v>0.73809523809523814</v>
      </c>
      <c r="C42" s="51">
        <v>31</v>
      </c>
      <c r="D42" s="45" t="s">
        <v>62</v>
      </c>
      <c r="E42" s="12">
        <v>0</v>
      </c>
      <c r="F42" s="11">
        <v>0</v>
      </c>
      <c r="G42" s="12">
        <v>0.26190476190476192</v>
      </c>
      <c r="H42" s="11">
        <v>11</v>
      </c>
      <c r="I42" s="11" t="str">
        <f t="shared" si="0"/>
        <v>未把握型</v>
      </c>
    </row>
    <row r="43" spans="1:9" s="2" customFormat="1" ht="15.75" customHeight="1" x14ac:dyDescent="0.15">
      <c r="A43" s="46" t="s">
        <v>40</v>
      </c>
      <c r="B43" s="12">
        <v>1</v>
      </c>
      <c r="C43" s="53">
        <v>14</v>
      </c>
      <c r="D43" s="13" t="s">
        <v>62</v>
      </c>
      <c r="E43" s="12">
        <v>0</v>
      </c>
      <c r="F43" s="11">
        <v>0</v>
      </c>
      <c r="G43" s="12">
        <v>0</v>
      </c>
      <c r="H43" s="11">
        <v>0</v>
      </c>
      <c r="I43" s="11" t="str">
        <f t="shared" si="0"/>
        <v/>
      </c>
    </row>
    <row r="44" spans="1:9" s="2" customFormat="1" ht="15.75" customHeight="1" x14ac:dyDescent="0.15">
      <c r="A44" s="11" t="s">
        <v>41</v>
      </c>
      <c r="B44" s="12">
        <v>0.91304347826086951</v>
      </c>
      <c r="C44" s="53">
        <v>21</v>
      </c>
      <c r="D44" s="13" t="s">
        <v>62</v>
      </c>
      <c r="E44" s="12">
        <v>0</v>
      </c>
      <c r="F44" s="11">
        <v>0</v>
      </c>
      <c r="G44" s="12">
        <v>8.6956521739130432E-2</v>
      </c>
      <c r="H44" s="11">
        <v>2</v>
      </c>
      <c r="I44" s="11" t="str">
        <f t="shared" si="0"/>
        <v>未把握型</v>
      </c>
    </row>
    <row r="45" spans="1:9" s="2" customFormat="1" ht="15.75" customHeight="1" x14ac:dyDescent="0.15">
      <c r="A45" s="11" t="s">
        <v>42</v>
      </c>
      <c r="B45" s="12">
        <v>1</v>
      </c>
      <c r="C45" s="53">
        <v>2</v>
      </c>
      <c r="D45" s="13" t="s">
        <v>62</v>
      </c>
      <c r="E45" s="12">
        <v>0</v>
      </c>
      <c r="F45" s="11">
        <v>0</v>
      </c>
      <c r="G45" s="12">
        <v>0</v>
      </c>
      <c r="H45" s="11">
        <v>0</v>
      </c>
      <c r="I45" s="11" t="str">
        <f t="shared" si="0"/>
        <v/>
      </c>
    </row>
    <row r="46" spans="1:9" s="2" customFormat="1" ht="15.75" customHeight="1" x14ac:dyDescent="0.15">
      <c r="A46" s="11" t="s">
        <v>43</v>
      </c>
      <c r="B46" s="12">
        <v>0.95652173913043481</v>
      </c>
      <c r="C46" s="53">
        <v>22</v>
      </c>
      <c r="D46" s="13" t="s">
        <v>62</v>
      </c>
      <c r="E46" s="12">
        <v>4.3478260869565216E-2</v>
      </c>
      <c r="F46" s="11">
        <v>1</v>
      </c>
      <c r="G46" s="12">
        <v>0</v>
      </c>
      <c r="H46" s="11">
        <v>0</v>
      </c>
      <c r="I46" s="11" t="str">
        <f t="shared" si="0"/>
        <v>未受診型</v>
      </c>
    </row>
    <row r="47" spans="1:9" s="2" customFormat="1" ht="15.75" customHeight="1" x14ac:dyDescent="0.15">
      <c r="A47" s="11" t="s">
        <v>44</v>
      </c>
      <c r="B47" s="12">
        <v>0.9</v>
      </c>
      <c r="C47" s="53">
        <v>18</v>
      </c>
      <c r="D47" s="13" t="s">
        <v>62</v>
      </c>
      <c r="E47" s="12">
        <v>0</v>
      </c>
      <c r="F47" s="11">
        <v>0</v>
      </c>
      <c r="G47" s="12">
        <v>0.1</v>
      </c>
      <c r="H47" s="11">
        <v>2</v>
      </c>
      <c r="I47" s="11" t="str">
        <f t="shared" si="0"/>
        <v>未把握型</v>
      </c>
    </row>
    <row r="48" spans="1:9" s="2" customFormat="1" ht="15.75" customHeight="1" x14ac:dyDescent="0.15">
      <c r="A48" s="11" t="s">
        <v>45</v>
      </c>
      <c r="B48" s="15"/>
      <c r="C48" s="52"/>
      <c r="D48" s="16"/>
      <c r="E48" s="15"/>
      <c r="F48" s="72"/>
      <c r="G48" s="15"/>
      <c r="H48" s="72"/>
      <c r="I48" s="72" t="str">
        <f t="shared" si="0"/>
        <v/>
      </c>
    </row>
    <row r="49" spans="1:9" s="2" customFormat="1" ht="15.75" customHeight="1" x14ac:dyDescent="0.15">
      <c r="A49" s="46" t="s">
        <v>46</v>
      </c>
      <c r="B49" s="12">
        <v>0.91666666666666663</v>
      </c>
      <c r="C49" s="53">
        <v>11</v>
      </c>
      <c r="D49" s="13" t="s">
        <v>62</v>
      </c>
      <c r="E49" s="12">
        <v>8.3333333333333329E-2</v>
      </c>
      <c r="F49" s="11">
        <v>1</v>
      </c>
      <c r="G49" s="12">
        <v>0</v>
      </c>
      <c r="H49" s="11">
        <v>0</v>
      </c>
      <c r="I49" s="11" t="str">
        <f t="shared" si="0"/>
        <v>未受診型</v>
      </c>
    </row>
    <row r="50" spans="1:9" s="2" customFormat="1" ht="15.75" customHeight="1" x14ac:dyDescent="0.15">
      <c r="A50" s="11" t="s">
        <v>47</v>
      </c>
      <c r="B50" s="29">
        <v>0.64150943396226412</v>
      </c>
      <c r="C50" s="50">
        <v>34</v>
      </c>
      <c r="D50" s="30" t="s">
        <v>77</v>
      </c>
      <c r="E50" s="29">
        <v>0.13207547169811321</v>
      </c>
      <c r="F50" s="74">
        <v>7</v>
      </c>
      <c r="G50" s="29">
        <v>0.22641509433962265</v>
      </c>
      <c r="H50" s="74">
        <v>12</v>
      </c>
      <c r="I50" s="74" t="str">
        <f t="shared" si="0"/>
        <v>未把握型</v>
      </c>
    </row>
    <row r="51" spans="1:9" s="2" customFormat="1" ht="15.75" customHeight="1" x14ac:dyDescent="0.15">
      <c r="A51" s="11" t="s">
        <v>48</v>
      </c>
      <c r="B51" s="12">
        <v>0.81578947368421051</v>
      </c>
      <c r="C51" s="53">
        <v>31</v>
      </c>
      <c r="D51" s="13" t="s">
        <v>62</v>
      </c>
      <c r="E51" s="12">
        <v>5.2631578947368418E-2</v>
      </c>
      <c r="F51" s="11">
        <v>2</v>
      </c>
      <c r="G51" s="12">
        <v>0.13157894736842105</v>
      </c>
      <c r="H51" s="11">
        <v>5</v>
      </c>
      <c r="I51" s="11" t="str">
        <f t="shared" si="0"/>
        <v>未把握型</v>
      </c>
    </row>
    <row r="52" spans="1:9" s="2" customFormat="1" ht="15.75" customHeight="1" x14ac:dyDescent="0.15">
      <c r="A52" s="11" t="s">
        <v>49</v>
      </c>
      <c r="B52" s="29">
        <v>0.54545454545454541</v>
      </c>
      <c r="C52" s="50">
        <v>6</v>
      </c>
      <c r="D52" s="30" t="s">
        <v>77</v>
      </c>
      <c r="E52" s="29">
        <v>9.0909090909090912E-2</v>
      </c>
      <c r="F52" s="74">
        <v>1</v>
      </c>
      <c r="G52" s="29">
        <v>0.36363636363636365</v>
      </c>
      <c r="H52" s="74">
        <v>4</v>
      </c>
      <c r="I52" s="74" t="str">
        <f t="shared" si="0"/>
        <v>未把握型</v>
      </c>
    </row>
    <row r="53" spans="1:9" s="2" customFormat="1" ht="15.75" customHeight="1" x14ac:dyDescent="0.15">
      <c r="A53" s="11" t="s">
        <v>50</v>
      </c>
      <c r="B53" s="15"/>
      <c r="C53" s="52"/>
      <c r="D53" s="16"/>
      <c r="E53" s="15"/>
      <c r="F53" s="72"/>
      <c r="G53" s="15"/>
      <c r="H53" s="72"/>
      <c r="I53" s="72" t="str">
        <f t="shared" si="0"/>
        <v/>
      </c>
    </row>
    <row r="54" spans="1:9" s="2" customFormat="1" ht="15.75" customHeight="1" x14ac:dyDescent="0.15">
      <c r="A54" s="11" t="s">
        <v>51</v>
      </c>
      <c r="B54" s="12">
        <v>0.8</v>
      </c>
      <c r="C54" s="53">
        <v>4</v>
      </c>
      <c r="D54" s="13" t="s">
        <v>62</v>
      </c>
      <c r="E54" s="12">
        <v>0.2</v>
      </c>
      <c r="F54" s="11">
        <v>1</v>
      </c>
      <c r="G54" s="12">
        <v>0</v>
      </c>
      <c r="H54" s="11">
        <v>0</v>
      </c>
      <c r="I54" s="11" t="str">
        <f t="shared" si="0"/>
        <v>未受診型</v>
      </c>
    </row>
    <row r="55" spans="1:9" s="2" customFormat="1" ht="15.75" customHeight="1" x14ac:dyDescent="0.15">
      <c r="A55" s="11" t="s">
        <v>52</v>
      </c>
      <c r="B55" s="29">
        <v>0.66666666666666663</v>
      </c>
      <c r="C55" s="50">
        <v>2</v>
      </c>
      <c r="D55" s="30" t="s">
        <v>77</v>
      </c>
      <c r="E55" s="29">
        <v>0</v>
      </c>
      <c r="F55" s="74">
        <v>0</v>
      </c>
      <c r="G55" s="29">
        <v>0.33333333333333331</v>
      </c>
      <c r="H55" s="74">
        <v>1</v>
      </c>
      <c r="I55" s="74" t="str">
        <f t="shared" si="0"/>
        <v>未把握型</v>
      </c>
    </row>
    <row r="56" spans="1:9" s="2" customFormat="1" ht="15.75" customHeight="1" x14ac:dyDescent="0.15">
      <c r="A56" s="11" t="s">
        <v>53</v>
      </c>
      <c r="B56" s="15"/>
      <c r="C56" s="52"/>
      <c r="D56" s="16"/>
      <c r="E56" s="15"/>
      <c r="F56" s="72"/>
      <c r="G56" s="15"/>
      <c r="H56" s="72"/>
      <c r="I56" s="72" t="str">
        <f t="shared" si="0"/>
        <v/>
      </c>
    </row>
    <row r="57" spans="1:9" s="2" customFormat="1" ht="15.75" customHeight="1" x14ac:dyDescent="0.15">
      <c r="A57" s="11" t="s">
        <v>54</v>
      </c>
      <c r="B57" s="30" t="s">
        <v>63</v>
      </c>
      <c r="C57" s="54" t="s">
        <v>63</v>
      </c>
      <c r="D57" s="30" t="s">
        <v>80</v>
      </c>
      <c r="E57" s="29" t="s">
        <v>63</v>
      </c>
      <c r="F57" s="74" t="s">
        <v>63</v>
      </c>
      <c r="G57" s="29" t="s">
        <v>63</v>
      </c>
      <c r="H57" s="74" t="s">
        <v>63</v>
      </c>
      <c r="I57" s="74" t="str">
        <f t="shared" si="0"/>
        <v>未把握型</v>
      </c>
    </row>
    <row r="58" spans="1:9" s="2" customFormat="1" ht="15.75" customHeight="1" x14ac:dyDescent="0.15">
      <c r="A58" s="46" t="s">
        <v>55</v>
      </c>
      <c r="B58" s="12">
        <v>1</v>
      </c>
      <c r="C58" s="53">
        <v>1</v>
      </c>
      <c r="D58" s="13" t="s">
        <v>62</v>
      </c>
      <c r="E58" s="12">
        <v>0</v>
      </c>
      <c r="F58" s="11">
        <v>0</v>
      </c>
      <c r="G58" s="12">
        <v>0</v>
      </c>
      <c r="H58" s="11">
        <v>0</v>
      </c>
      <c r="I58" s="11" t="str">
        <f t="shared" si="0"/>
        <v/>
      </c>
    </row>
    <row r="59" spans="1:9" s="2" customFormat="1" ht="15.75" customHeight="1" x14ac:dyDescent="0.15">
      <c r="A59" s="11" t="s">
        <v>56</v>
      </c>
      <c r="B59" s="12">
        <v>0.8</v>
      </c>
      <c r="C59" s="53">
        <v>4</v>
      </c>
      <c r="D59" s="13" t="s">
        <v>62</v>
      </c>
      <c r="E59" s="12">
        <v>0</v>
      </c>
      <c r="F59" s="11">
        <v>0</v>
      </c>
      <c r="G59" s="12">
        <v>0.2</v>
      </c>
      <c r="H59" s="11">
        <v>1</v>
      </c>
      <c r="I59" s="11" t="str">
        <f t="shared" si="0"/>
        <v>未把握型</v>
      </c>
    </row>
    <row r="60" spans="1:9" s="2" customFormat="1" ht="15.75" customHeight="1" x14ac:dyDescent="0.15">
      <c r="A60" s="11" t="s">
        <v>57</v>
      </c>
      <c r="B60" s="30" t="s">
        <v>63</v>
      </c>
      <c r="C60" s="54" t="s">
        <v>63</v>
      </c>
      <c r="D60" s="30" t="s">
        <v>80</v>
      </c>
      <c r="E60" s="29" t="s">
        <v>63</v>
      </c>
      <c r="F60" s="74" t="s">
        <v>63</v>
      </c>
      <c r="G60" s="29">
        <v>1</v>
      </c>
      <c r="H60" s="74">
        <v>9</v>
      </c>
      <c r="I60" s="74" t="str">
        <f t="shared" si="0"/>
        <v>未受診型</v>
      </c>
    </row>
    <row r="61" spans="1:9" s="2" customFormat="1" ht="15.75" customHeight="1" x14ac:dyDescent="0.15">
      <c r="A61" s="11" t="s">
        <v>58</v>
      </c>
      <c r="B61" s="12" t="s">
        <v>64</v>
      </c>
      <c r="C61" s="53" t="s">
        <v>64</v>
      </c>
      <c r="D61" s="13" t="s">
        <v>62</v>
      </c>
      <c r="E61" s="12" t="s">
        <v>64</v>
      </c>
      <c r="F61" s="11" t="s">
        <v>64</v>
      </c>
      <c r="G61" s="12" t="s">
        <v>64</v>
      </c>
      <c r="H61" s="11" t="s">
        <v>64</v>
      </c>
      <c r="I61" s="11" t="str">
        <f t="shared" si="0"/>
        <v>未把握型</v>
      </c>
    </row>
    <row r="62" spans="1:9" s="2" customFormat="1" ht="15.75" customHeight="1" x14ac:dyDescent="0.15">
      <c r="A62" s="11" t="s">
        <v>59</v>
      </c>
      <c r="B62" s="12">
        <v>1</v>
      </c>
      <c r="C62" s="53">
        <v>8</v>
      </c>
      <c r="D62" s="13" t="s">
        <v>62</v>
      </c>
      <c r="E62" s="12">
        <v>0</v>
      </c>
      <c r="F62" s="11">
        <v>0</v>
      </c>
      <c r="G62" s="12">
        <v>0</v>
      </c>
      <c r="H62" s="11">
        <v>0</v>
      </c>
      <c r="I62" s="11" t="str">
        <f t="shared" si="0"/>
        <v/>
      </c>
    </row>
    <row r="63" spans="1:9" s="2" customFormat="1" ht="15.75" customHeight="1" x14ac:dyDescent="0.15">
      <c r="A63" s="11" t="s">
        <v>60</v>
      </c>
      <c r="B63" s="12" t="s">
        <v>64</v>
      </c>
      <c r="C63" s="53" t="s">
        <v>64</v>
      </c>
      <c r="D63" s="13" t="s">
        <v>62</v>
      </c>
      <c r="E63" s="12" t="s">
        <v>64</v>
      </c>
      <c r="F63" s="11" t="s">
        <v>64</v>
      </c>
      <c r="G63" s="12" t="s">
        <v>64</v>
      </c>
      <c r="H63" s="11" t="s">
        <v>64</v>
      </c>
      <c r="I63" s="11" t="str">
        <f t="shared" si="0"/>
        <v>未把握型</v>
      </c>
    </row>
    <row r="64" spans="1:9" s="2" customFormat="1" ht="15.75" customHeight="1" x14ac:dyDescent="0.15">
      <c r="A64" s="19" t="s">
        <v>61</v>
      </c>
      <c r="B64" s="22" t="s">
        <v>64</v>
      </c>
      <c r="C64" s="55" t="s">
        <v>64</v>
      </c>
      <c r="D64" s="23" t="s">
        <v>62</v>
      </c>
      <c r="E64" s="22" t="s">
        <v>64</v>
      </c>
      <c r="F64" s="19" t="s">
        <v>64</v>
      </c>
      <c r="G64" s="22" t="s">
        <v>64</v>
      </c>
      <c r="H64" s="19" t="s">
        <v>64</v>
      </c>
      <c r="I64" s="19" t="str">
        <f t="shared" si="0"/>
        <v>未把握型</v>
      </c>
    </row>
    <row r="65" spans="1:4" x14ac:dyDescent="0.15">
      <c r="A65" s="43" t="s">
        <v>78</v>
      </c>
      <c r="D65" s="5">
        <f>COUNTIF(D3:D64,"×")</f>
        <v>18</v>
      </c>
    </row>
    <row r="66" spans="1:4" x14ac:dyDescent="0.15">
      <c r="A66" t="s">
        <v>70</v>
      </c>
    </row>
    <row r="67" spans="1:4" x14ac:dyDescent="0.15">
      <c r="A67" t="s">
        <v>71</v>
      </c>
    </row>
  </sheetData>
  <autoFilter ref="A2:E67"/>
  <mergeCells count="1">
    <mergeCell ref="A1:D1"/>
  </mergeCells>
  <phoneticPr fontId="3"/>
  <pageMargins left="0.51181102362204722" right="0.11811023622047245" top="0.35433070866141736" bottom="0" header="0.31496062992125984" footer="0"/>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view="pageBreakPreview" zoomScale="85" zoomScaleNormal="100" zoomScaleSheetLayoutView="85" workbookViewId="0">
      <selection activeCell="B2" sqref="B1:I1048576"/>
    </sheetView>
  </sheetViews>
  <sheetFormatPr defaultRowHeight="13.5" x14ac:dyDescent="0.15"/>
  <cols>
    <col min="1" max="1" width="11.25" customWidth="1"/>
    <col min="2" max="3" width="8.625" customWidth="1"/>
    <col min="4" max="4" width="8.625" style="4" customWidth="1"/>
  </cols>
  <sheetData>
    <row r="1" spans="1:9" ht="18.75" customHeight="1" x14ac:dyDescent="0.15">
      <c r="A1" s="326" t="s">
        <v>74</v>
      </c>
      <c r="B1" s="327"/>
      <c r="C1" s="327"/>
      <c r="D1" s="327"/>
    </row>
    <row r="2" spans="1:9" ht="33.75" customHeight="1" x14ac:dyDescent="0.15">
      <c r="A2" s="1"/>
      <c r="B2" s="3" t="s">
        <v>66</v>
      </c>
      <c r="C2" s="3" t="s">
        <v>89</v>
      </c>
      <c r="D2" s="7" t="s">
        <v>79</v>
      </c>
      <c r="E2" s="6" t="s">
        <v>82</v>
      </c>
      <c r="F2" s="6" t="s">
        <v>81</v>
      </c>
      <c r="G2" s="6" t="s">
        <v>84</v>
      </c>
      <c r="H2" s="6" t="s">
        <v>83</v>
      </c>
      <c r="I2" s="34" t="s">
        <v>93</v>
      </c>
    </row>
    <row r="3" spans="1:9" s="2" customFormat="1" ht="15.75" customHeight="1" x14ac:dyDescent="0.15">
      <c r="A3" s="8" t="s">
        <v>0</v>
      </c>
      <c r="B3" s="31">
        <v>0.53071253071253066</v>
      </c>
      <c r="C3" s="49">
        <v>216</v>
      </c>
      <c r="D3" s="32" t="s">
        <v>77</v>
      </c>
      <c r="E3" s="31">
        <v>0.29484029484029484</v>
      </c>
      <c r="F3" s="73">
        <v>120</v>
      </c>
      <c r="G3" s="31">
        <v>0.17444717444717445</v>
      </c>
      <c r="H3" s="73">
        <v>71</v>
      </c>
      <c r="I3" s="73" t="str">
        <f>IF(E3=0,IF(E3&lt;G3,"未把握型",""),IF(E3&gt;G3,"未受診型", "未把握型"))</f>
        <v>未受診型</v>
      </c>
    </row>
    <row r="4" spans="1:9" s="2" customFormat="1" ht="15.75" customHeight="1" x14ac:dyDescent="0.15">
      <c r="A4" s="11" t="s">
        <v>1</v>
      </c>
      <c r="B4" s="29">
        <v>0.3371996685998343</v>
      </c>
      <c r="C4" s="50">
        <v>407</v>
      </c>
      <c r="D4" s="30" t="s">
        <v>77</v>
      </c>
      <c r="E4" s="29">
        <v>9.8591549295774641E-2</v>
      </c>
      <c r="F4" s="74">
        <v>119</v>
      </c>
      <c r="G4" s="29">
        <v>0.56420878210439107</v>
      </c>
      <c r="H4" s="74">
        <v>681</v>
      </c>
      <c r="I4" s="74" t="str">
        <f t="shared" ref="I4:I64" si="0">IF(E4=0,IF(E4&lt;G4,"未把握型",""),IF(E4&gt;G4,"未受診型", "未把握型"))</f>
        <v>未把握型</v>
      </c>
    </row>
    <row r="5" spans="1:9" s="2" customFormat="1" ht="15.75" customHeight="1" x14ac:dyDescent="0.15">
      <c r="A5" s="11" t="s">
        <v>2</v>
      </c>
      <c r="B5" s="29">
        <v>0.40157868771583621</v>
      </c>
      <c r="C5" s="50">
        <v>814</v>
      </c>
      <c r="D5" s="30" t="s">
        <v>77</v>
      </c>
      <c r="E5" s="29">
        <v>0</v>
      </c>
      <c r="F5" s="74">
        <v>0</v>
      </c>
      <c r="G5" s="29">
        <v>0.59842131228416384</v>
      </c>
      <c r="H5" s="74">
        <v>1213</v>
      </c>
      <c r="I5" s="74" t="str">
        <f t="shared" si="0"/>
        <v>未把握型</v>
      </c>
    </row>
    <row r="6" spans="1:9" s="2" customFormat="1" ht="15.75" customHeight="1" x14ac:dyDescent="0.15">
      <c r="A6" s="11" t="s">
        <v>3</v>
      </c>
      <c r="B6" s="29">
        <v>0.61832061068702293</v>
      </c>
      <c r="C6" s="50">
        <v>810</v>
      </c>
      <c r="D6" s="30" t="s">
        <v>77</v>
      </c>
      <c r="E6" s="29">
        <v>7.1755725190839698E-2</v>
      </c>
      <c r="F6" s="74">
        <v>94</v>
      </c>
      <c r="G6" s="29">
        <v>0.3099236641221374</v>
      </c>
      <c r="H6" s="74">
        <v>406</v>
      </c>
      <c r="I6" s="74" t="str">
        <f t="shared" si="0"/>
        <v>未把握型</v>
      </c>
    </row>
    <row r="7" spans="1:9" s="2" customFormat="1" ht="15.75" customHeight="1" x14ac:dyDescent="0.15">
      <c r="A7" s="11" t="s">
        <v>4</v>
      </c>
      <c r="B7" s="29">
        <v>0.46933962264150941</v>
      </c>
      <c r="C7" s="50">
        <v>796</v>
      </c>
      <c r="D7" s="30" t="s">
        <v>77</v>
      </c>
      <c r="E7" s="29">
        <v>0</v>
      </c>
      <c r="F7" s="74">
        <v>0</v>
      </c>
      <c r="G7" s="29">
        <v>0.53066037735849059</v>
      </c>
      <c r="H7" s="74">
        <v>900</v>
      </c>
      <c r="I7" s="74" t="str">
        <f t="shared" si="0"/>
        <v>未把握型</v>
      </c>
    </row>
    <row r="8" spans="1:9" s="2" customFormat="1" ht="15.75" customHeight="1" x14ac:dyDescent="0.15">
      <c r="A8" s="11" t="s">
        <v>5</v>
      </c>
      <c r="B8" s="29">
        <v>0.26243781094527363</v>
      </c>
      <c r="C8" s="50">
        <v>422</v>
      </c>
      <c r="D8" s="30" t="s">
        <v>77</v>
      </c>
      <c r="E8" s="29">
        <v>7.2761194029850748E-2</v>
      </c>
      <c r="F8" s="74">
        <v>117</v>
      </c>
      <c r="G8" s="29">
        <v>0.66480099502487566</v>
      </c>
      <c r="H8" s="74">
        <v>1069</v>
      </c>
      <c r="I8" s="74" t="str">
        <f t="shared" si="0"/>
        <v>未把握型</v>
      </c>
    </row>
    <row r="9" spans="1:9" s="2" customFormat="1" ht="15.75" customHeight="1" x14ac:dyDescent="0.15">
      <c r="A9" s="11" t="s">
        <v>6</v>
      </c>
      <c r="B9" s="29">
        <v>0.58430379746835448</v>
      </c>
      <c r="C9" s="50">
        <v>1154</v>
      </c>
      <c r="D9" s="30" t="s">
        <v>77</v>
      </c>
      <c r="E9" s="29">
        <v>0.23696202531645569</v>
      </c>
      <c r="F9" s="74">
        <v>468</v>
      </c>
      <c r="G9" s="29">
        <v>0.17873417721518986</v>
      </c>
      <c r="H9" s="74">
        <v>353</v>
      </c>
      <c r="I9" s="74" t="str">
        <f t="shared" si="0"/>
        <v>未受診型</v>
      </c>
    </row>
    <row r="10" spans="1:9" s="2" customFormat="1" ht="15.75" customHeight="1" x14ac:dyDescent="0.15">
      <c r="A10" s="11" t="s">
        <v>7</v>
      </c>
      <c r="B10" s="29">
        <v>0.64876957494407161</v>
      </c>
      <c r="C10" s="50">
        <v>2320</v>
      </c>
      <c r="D10" s="30" t="s">
        <v>77</v>
      </c>
      <c r="E10" s="29">
        <v>0.17449664429530201</v>
      </c>
      <c r="F10" s="74">
        <v>624</v>
      </c>
      <c r="G10" s="29">
        <v>0.1767337807606264</v>
      </c>
      <c r="H10" s="74">
        <v>632</v>
      </c>
      <c r="I10" s="74" t="str">
        <f t="shared" si="0"/>
        <v>未把握型</v>
      </c>
    </row>
    <row r="11" spans="1:9" s="2" customFormat="1" ht="15.75" customHeight="1" x14ac:dyDescent="0.15">
      <c r="A11" s="11" t="s">
        <v>8</v>
      </c>
      <c r="B11" s="29">
        <v>0.52601156069364163</v>
      </c>
      <c r="C11" s="50">
        <v>1547</v>
      </c>
      <c r="D11" s="30" t="s">
        <v>77</v>
      </c>
      <c r="E11" s="29">
        <v>0</v>
      </c>
      <c r="F11" s="74">
        <v>0</v>
      </c>
      <c r="G11" s="29">
        <v>0.47398843930635837</v>
      </c>
      <c r="H11" s="74">
        <v>1394</v>
      </c>
      <c r="I11" s="74" t="str">
        <f t="shared" si="0"/>
        <v>未把握型</v>
      </c>
    </row>
    <row r="12" spans="1:9" s="2" customFormat="1" ht="15.75" customHeight="1" x14ac:dyDescent="0.15">
      <c r="A12" s="11" t="s">
        <v>9</v>
      </c>
      <c r="B12" s="29">
        <v>0.45616641901931648</v>
      </c>
      <c r="C12" s="50">
        <v>1228</v>
      </c>
      <c r="D12" s="30" t="s">
        <v>77</v>
      </c>
      <c r="E12" s="29">
        <v>0.39858841010401191</v>
      </c>
      <c r="F12" s="74">
        <v>1073</v>
      </c>
      <c r="G12" s="29">
        <v>0.14524517087667163</v>
      </c>
      <c r="H12" s="74">
        <v>391</v>
      </c>
      <c r="I12" s="74" t="str">
        <f t="shared" si="0"/>
        <v>未受診型</v>
      </c>
    </row>
    <row r="13" spans="1:9" s="2" customFormat="1" ht="15.75" customHeight="1" x14ac:dyDescent="0.15">
      <c r="A13" s="46" t="s">
        <v>10</v>
      </c>
      <c r="B13" s="12">
        <v>0.83510167992926609</v>
      </c>
      <c r="C13" s="53">
        <v>1889</v>
      </c>
      <c r="D13" s="13" t="s">
        <v>62</v>
      </c>
      <c r="E13" s="12">
        <v>8.267020335985853E-2</v>
      </c>
      <c r="F13" s="11">
        <v>187</v>
      </c>
      <c r="G13" s="12">
        <v>8.2228116710875335E-2</v>
      </c>
      <c r="H13" s="11">
        <v>186</v>
      </c>
      <c r="I13" s="11" t="str">
        <f t="shared" si="0"/>
        <v>未受診型</v>
      </c>
    </row>
    <row r="14" spans="1:9" s="2" customFormat="1" ht="15.75" customHeight="1" x14ac:dyDescent="0.15">
      <c r="A14" s="11" t="s">
        <v>11</v>
      </c>
      <c r="B14" s="29">
        <v>0.47268135904499542</v>
      </c>
      <c r="C14" s="50">
        <v>2059</v>
      </c>
      <c r="D14" s="30" t="s">
        <v>77</v>
      </c>
      <c r="E14" s="29">
        <v>5.0275482093663913E-2</v>
      </c>
      <c r="F14" s="74">
        <v>219</v>
      </c>
      <c r="G14" s="29">
        <v>0.47704315886134069</v>
      </c>
      <c r="H14" s="74">
        <v>2078</v>
      </c>
      <c r="I14" s="74" t="str">
        <f t="shared" si="0"/>
        <v>未把握型</v>
      </c>
    </row>
    <row r="15" spans="1:9" s="2" customFormat="1" ht="15.75" customHeight="1" x14ac:dyDescent="0.15">
      <c r="A15" s="46" t="s">
        <v>12</v>
      </c>
      <c r="B15" s="44">
        <v>0.74344355758266822</v>
      </c>
      <c r="C15" s="51">
        <v>652</v>
      </c>
      <c r="D15" s="45" t="s">
        <v>62</v>
      </c>
      <c r="E15" s="12">
        <v>6.9555302166476624E-2</v>
      </c>
      <c r="F15" s="11">
        <v>61</v>
      </c>
      <c r="G15" s="12">
        <v>0.18700114025085518</v>
      </c>
      <c r="H15" s="11">
        <v>164</v>
      </c>
      <c r="I15" s="11" t="str">
        <f t="shared" si="0"/>
        <v>未把握型</v>
      </c>
    </row>
    <row r="16" spans="1:9" s="2" customFormat="1" ht="15.75" customHeight="1" x14ac:dyDescent="0.15">
      <c r="A16" s="11" t="s">
        <v>13</v>
      </c>
      <c r="B16" s="29">
        <v>0.4741411853529634</v>
      </c>
      <c r="C16" s="50">
        <v>1256</v>
      </c>
      <c r="D16" s="30" t="s">
        <v>77</v>
      </c>
      <c r="E16" s="29">
        <v>0.37863344658361647</v>
      </c>
      <c r="F16" s="74">
        <v>1003</v>
      </c>
      <c r="G16" s="29">
        <v>0.14722536806342015</v>
      </c>
      <c r="H16" s="74">
        <v>390</v>
      </c>
      <c r="I16" s="74" t="str">
        <f t="shared" si="0"/>
        <v>未受診型</v>
      </c>
    </row>
    <row r="17" spans="1:9" s="2" customFormat="1" ht="15.75" customHeight="1" x14ac:dyDescent="0.15">
      <c r="A17" s="11" t="s">
        <v>14</v>
      </c>
      <c r="B17" s="29">
        <v>0.39830841856805665</v>
      </c>
      <c r="C17" s="50">
        <v>2025</v>
      </c>
      <c r="D17" s="30" t="s">
        <v>77</v>
      </c>
      <c r="E17" s="29">
        <v>0.23564122738001572</v>
      </c>
      <c r="F17" s="74">
        <v>1198</v>
      </c>
      <c r="G17" s="29">
        <v>0.3660503540519276</v>
      </c>
      <c r="H17" s="74">
        <v>1861</v>
      </c>
      <c r="I17" s="74" t="str">
        <f t="shared" si="0"/>
        <v>未把握型</v>
      </c>
    </row>
    <row r="18" spans="1:9" s="2" customFormat="1" ht="15.75" customHeight="1" x14ac:dyDescent="0.15">
      <c r="A18" s="11" t="s">
        <v>15</v>
      </c>
      <c r="B18" s="29">
        <v>0.62436115843270867</v>
      </c>
      <c r="C18" s="50">
        <v>733</v>
      </c>
      <c r="D18" s="30" t="s">
        <v>77</v>
      </c>
      <c r="E18" s="29">
        <v>0.1362862010221465</v>
      </c>
      <c r="F18" s="74">
        <v>160</v>
      </c>
      <c r="G18" s="29">
        <v>0.2393526405451448</v>
      </c>
      <c r="H18" s="74">
        <v>281</v>
      </c>
      <c r="I18" s="74" t="str">
        <f t="shared" si="0"/>
        <v>未把握型</v>
      </c>
    </row>
    <row r="19" spans="1:9" s="2" customFormat="1" ht="15.75" customHeight="1" x14ac:dyDescent="0.15">
      <c r="A19" s="11" t="s">
        <v>16</v>
      </c>
      <c r="B19" s="29">
        <v>0.60420032310177707</v>
      </c>
      <c r="C19" s="50">
        <v>374</v>
      </c>
      <c r="D19" s="30" t="s">
        <v>77</v>
      </c>
      <c r="E19" s="29">
        <v>0</v>
      </c>
      <c r="F19" s="74">
        <v>0</v>
      </c>
      <c r="G19" s="29">
        <v>0.39579967689822293</v>
      </c>
      <c r="H19" s="74">
        <v>245</v>
      </c>
      <c r="I19" s="74" t="str">
        <f t="shared" si="0"/>
        <v>未把握型</v>
      </c>
    </row>
    <row r="20" spans="1:9" s="2" customFormat="1" ht="15.75" customHeight="1" x14ac:dyDescent="0.15">
      <c r="A20" s="11" t="s">
        <v>17</v>
      </c>
      <c r="B20" s="44">
        <v>0.75922671353251314</v>
      </c>
      <c r="C20" s="51">
        <v>864</v>
      </c>
      <c r="D20" s="45" t="s">
        <v>62</v>
      </c>
      <c r="E20" s="12">
        <v>8.7873462214411243E-4</v>
      </c>
      <c r="F20" s="11">
        <v>1</v>
      </c>
      <c r="G20" s="12">
        <v>0.2398945518453427</v>
      </c>
      <c r="H20" s="11">
        <v>273</v>
      </c>
      <c r="I20" s="11" t="str">
        <f t="shared" si="0"/>
        <v>未把握型</v>
      </c>
    </row>
    <row r="21" spans="1:9" s="2" customFormat="1" ht="15.75" customHeight="1" x14ac:dyDescent="0.15">
      <c r="A21" s="11" t="s">
        <v>18</v>
      </c>
      <c r="B21" s="29">
        <v>0.41077100779670805</v>
      </c>
      <c r="C21" s="50">
        <v>2845</v>
      </c>
      <c r="D21" s="30" t="s">
        <v>77</v>
      </c>
      <c r="E21" s="29">
        <v>0.15333525844643373</v>
      </c>
      <c r="F21" s="74">
        <v>1062</v>
      </c>
      <c r="G21" s="29">
        <v>0.43589373375685819</v>
      </c>
      <c r="H21" s="74">
        <v>3019</v>
      </c>
      <c r="I21" s="74" t="str">
        <f t="shared" si="0"/>
        <v>未把握型</v>
      </c>
    </row>
    <row r="22" spans="1:9" s="2" customFormat="1" ht="15.75" customHeight="1" x14ac:dyDescent="0.15">
      <c r="A22" s="11" t="s">
        <v>19</v>
      </c>
      <c r="B22" s="29">
        <v>0.50652173913043474</v>
      </c>
      <c r="C22" s="50">
        <v>1631</v>
      </c>
      <c r="D22" s="30" t="s">
        <v>77</v>
      </c>
      <c r="E22" s="29">
        <v>0.19596273291925465</v>
      </c>
      <c r="F22" s="74">
        <v>631</v>
      </c>
      <c r="G22" s="29">
        <v>0.29751552795031055</v>
      </c>
      <c r="H22" s="74">
        <v>958</v>
      </c>
      <c r="I22" s="74" t="str">
        <f t="shared" si="0"/>
        <v>未把握型</v>
      </c>
    </row>
    <row r="23" spans="1:9" s="2" customFormat="1" ht="15.75" customHeight="1" x14ac:dyDescent="0.15">
      <c r="A23" s="11" t="s">
        <v>20</v>
      </c>
      <c r="B23" s="29">
        <v>0.59863523573200994</v>
      </c>
      <c r="C23" s="50">
        <v>965</v>
      </c>
      <c r="D23" s="30" t="s">
        <v>77</v>
      </c>
      <c r="E23" s="29">
        <v>0</v>
      </c>
      <c r="F23" s="74">
        <v>0</v>
      </c>
      <c r="G23" s="29">
        <v>0.40136476426799006</v>
      </c>
      <c r="H23" s="74">
        <v>647</v>
      </c>
      <c r="I23" s="74" t="str">
        <f t="shared" si="0"/>
        <v>未把握型</v>
      </c>
    </row>
    <row r="24" spans="1:9" s="2" customFormat="1" ht="15.75" customHeight="1" x14ac:dyDescent="0.15">
      <c r="A24" s="11" t="s">
        <v>21</v>
      </c>
      <c r="B24" s="29">
        <v>0.58298518799848087</v>
      </c>
      <c r="C24" s="50">
        <v>1535</v>
      </c>
      <c r="D24" s="30" t="s">
        <v>77</v>
      </c>
      <c r="E24" s="29">
        <v>3.1522977592100265E-2</v>
      </c>
      <c r="F24" s="74">
        <v>83</v>
      </c>
      <c r="G24" s="29">
        <v>0.38549183440941892</v>
      </c>
      <c r="H24" s="74">
        <v>1015</v>
      </c>
      <c r="I24" s="74" t="str">
        <f t="shared" si="0"/>
        <v>未把握型</v>
      </c>
    </row>
    <row r="25" spans="1:9" s="2" customFormat="1" ht="15.75" customHeight="1" x14ac:dyDescent="0.15">
      <c r="A25" s="11" t="s">
        <v>22</v>
      </c>
      <c r="B25" s="29">
        <v>0.55784424379232511</v>
      </c>
      <c r="C25" s="50">
        <v>1977</v>
      </c>
      <c r="D25" s="30" t="s">
        <v>77</v>
      </c>
      <c r="E25" s="29">
        <v>7.5338600451467272E-2</v>
      </c>
      <c r="F25" s="74">
        <v>267</v>
      </c>
      <c r="G25" s="29">
        <v>0.36681715575620766</v>
      </c>
      <c r="H25" s="74">
        <v>1300</v>
      </c>
      <c r="I25" s="74" t="str">
        <f t="shared" si="0"/>
        <v>未把握型</v>
      </c>
    </row>
    <row r="26" spans="1:9" s="2" customFormat="1" ht="15.75" customHeight="1" x14ac:dyDescent="0.15">
      <c r="A26" s="46" t="s">
        <v>23</v>
      </c>
      <c r="B26" s="44">
        <v>0.79377669310555221</v>
      </c>
      <c r="C26" s="51">
        <v>2602</v>
      </c>
      <c r="D26" s="45" t="s">
        <v>62</v>
      </c>
      <c r="E26" s="12">
        <v>0.17754728492983526</v>
      </c>
      <c r="F26" s="11">
        <v>582</v>
      </c>
      <c r="G26" s="12">
        <v>2.867602196461257E-2</v>
      </c>
      <c r="H26" s="11">
        <v>94</v>
      </c>
      <c r="I26" s="11" t="str">
        <f t="shared" si="0"/>
        <v>未受診型</v>
      </c>
    </row>
    <row r="27" spans="1:9" s="2" customFormat="1" ht="15.75" customHeight="1" x14ac:dyDescent="0.15">
      <c r="A27" s="11" t="s">
        <v>24</v>
      </c>
      <c r="B27" s="29">
        <v>0.45447470817120622</v>
      </c>
      <c r="C27" s="50">
        <v>584</v>
      </c>
      <c r="D27" s="30" t="s">
        <v>77</v>
      </c>
      <c r="E27" s="29">
        <v>0.14474708171206227</v>
      </c>
      <c r="F27" s="74">
        <v>186</v>
      </c>
      <c r="G27" s="29">
        <v>0.40077821011673154</v>
      </c>
      <c r="H27" s="74">
        <v>515</v>
      </c>
      <c r="I27" s="74" t="str">
        <f t="shared" si="0"/>
        <v>未把握型</v>
      </c>
    </row>
    <row r="28" spans="1:9" s="2" customFormat="1" ht="15.75" customHeight="1" x14ac:dyDescent="0.15">
      <c r="A28" s="11" t="s">
        <v>25</v>
      </c>
      <c r="B28" s="29">
        <v>0.38639365918097757</v>
      </c>
      <c r="C28" s="50">
        <v>585</v>
      </c>
      <c r="D28" s="30" t="s">
        <v>77</v>
      </c>
      <c r="E28" s="29">
        <v>0</v>
      </c>
      <c r="F28" s="74">
        <v>0</v>
      </c>
      <c r="G28" s="29">
        <v>0.61360634081902243</v>
      </c>
      <c r="H28" s="74">
        <v>929</v>
      </c>
      <c r="I28" s="74" t="str">
        <f t="shared" si="0"/>
        <v>未把握型</v>
      </c>
    </row>
    <row r="29" spans="1:9" s="2" customFormat="1" ht="15.75" customHeight="1" x14ac:dyDescent="0.15">
      <c r="A29" s="11" t="s">
        <v>26</v>
      </c>
      <c r="B29" s="29">
        <v>0.36676977463543969</v>
      </c>
      <c r="C29" s="50">
        <v>830</v>
      </c>
      <c r="D29" s="30" t="s">
        <v>77</v>
      </c>
      <c r="E29" s="29">
        <v>0</v>
      </c>
      <c r="F29" s="74">
        <v>0</v>
      </c>
      <c r="G29" s="29">
        <v>0.63323022536456031</v>
      </c>
      <c r="H29" s="74">
        <v>1433</v>
      </c>
      <c r="I29" s="74" t="str">
        <f t="shared" si="0"/>
        <v>未把握型</v>
      </c>
    </row>
    <row r="30" spans="1:9" s="2" customFormat="1" ht="15.75" customHeight="1" x14ac:dyDescent="0.15">
      <c r="A30" s="11" t="s">
        <v>27</v>
      </c>
      <c r="B30" s="29">
        <v>0.28633405639913234</v>
      </c>
      <c r="C30" s="50">
        <v>396</v>
      </c>
      <c r="D30" s="30" t="s">
        <v>77</v>
      </c>
      <c r="E30" s="29">
        <v>0</v>
      </c>
      <c r="F30" s="74">
        <v>0</v>
      </c>
      <c r="G30" s="29">
        <v>0.71366594360086766</v>
      </c>
      <c r="H30" s="74">
        <v>987</v>
      </c>
      <c r="I30" s="74" t="str">
        <f t="shared" si="0"/>
        <v>未把握型</v>
      </c>
    </row>
    <row r="31" spans="1:9" s="2" customFormat="1" ht="15.75" customHeight="1" x14ac:dyDescent="0.15">
      <c r="A31" s="46" t="s">
        <v>28</v>
      </c>
      <c r="B31" s="12">
        <v>0.81417624521072796</v>
      </c>
      <c r="C31" s="53">
        <v>425</v>
      </c>
      <c r="D31" s="13" t="s">
        <v>62</v>
      </c>
      <c r="E31" s="12">
        <v>5.1724137931034482E-2</v>
      </c>
      <c r="F31" s="11">
        <v>27</v>
      </c>
      <c r="G31" s="12">
        <v>0.13409961685823754</v>
      </c>
      <c r="H31" s="11">
        <v>70</v>
      </c>
      <c r="I31" s="11" t="str">
        <f t="shared" si="0"/>
        <v>未把握型</v>
      </c>
    </row>
    <row r="32" spans="1:9" s="2" customFormat="1" ht="15.75" customHeight="1" x14ac:dyDescent="0.15">
      <c r="A32" s="11" t="s">
        <v>29</v>
      </c>
      <c r="B32" s="29">
        <v>0.68689320388349517</v>
      </c>
      <c r="C32" s="50">
        <v>283</v>
      </c>
      <c r="D32" s="30" t="s">
        <v>77</v>
      </c>
      <c r="E32" s="29">
        <v>0</v>
      </c>
      <c r="F32" s="74">
        <v>0</v>
      </c>
      <c r="G32" s="29">
        <v>0.31310679611650488</v>
      </c>
      <c r="H32" s="74">
        <v>129</v>
      </c>
      <c r="I32" s="74" t="str">
        <f t="shared" si="0"/>
        <v>未把握型</v>
      </c>
    </row>
    <row r="33" spans="1:9" s="2" customFormat="1" ht="15.75" customHeight="1" x14ac:dyDescent="0.15">
      <c r="A33" s="11" t="s">
        <v>30</v>
      </c>
      <c r="B33" s="29">
        <v>0.59128440366972479</v>
      </c>
      <c r="C33" s="50">
        <v>1289</v>
      </c>
      <c r="D33" s="30" t="s">
        <v>77</v>
      </c>
      <c r="E33" s="29">
        <v>0.30321100917431193</v>
      </c>
      <c r="F33" s="74">
        <v>661</v>
      </c>
      <c r="G33" s="29">
        <v>0.10550458715596331</v>
      </c>
      <c r="H33" s="74">
        <v>230</v>
      </c>
      <c r="I33" s="74" t="str">
        <f t="shared" si="0"/>
        <v>未受診型</v>
      </c>
    </row>
    <row r="34" spans="1:9" s="2" customFormat="1" ht="15.75" customHeight="1" x14ac:dyDescent="0.15">
      <c r="A34" s="11" t="s">
        <v>31</v>
      </c>
      <c r="B34" s="44">
        <v>0.75724637681159424</v>
      </c>
      <c r="C34" s="51">
        <v>1463</v>
      </c>
      <c r="D34" s="45" t="s">
        <v>62</v>
      </c>
      <c r="E34" s="12">
        <v>4.296066252587992E-2</v>
      </c>
      <c r="F34" s="11">
        <v>83</v>
      </c>
      <c r="G34" s="12">
        <v>0.19979296066252589</v>
      </c>
      <c r="H34" s="11">
        <v>386</v>
      </c>
      <c r="I34" s="11" t="str">
        <f t="shared" si="0"/>
        <v>未把握型</v>
      </c>
    </row>
    <row r="35" spans="1:9" s="2" customFormat="1" ht="15.75" customHeight="1" x14ac:dyDescent="0.15">
      <c r="A35" s="11" t="s">
        <v>32</v>
      </c>
      <c r="B35" s="29">
        <v>0.63993453355155483</v>
      </c>
      <c r="C35" s="50">
        <v>391</v>
      </c>
      <c r="D35" s="30" t="s">
        <v>77</v>
      </c>
      <c r="E35" s="29">
        <v>0.2160392798690671</v>
      </c>
      <c r="F35" s="74">
        <v>132</v>
      </c>
      <c r="G35" s="29">
        <v>0.14402618657937807</v>
      </c>
      <c r="H35" s="74">
        <v>88</v>
      </c>
      <c r="I35" s="74" t="str">
        <f t="shared" si="0"/>
        <v>未受診型</v>
      </c>
    </row>
    <row r="36" spans="1:9" s="2" customFormat="1" ht="15.75" customHeight="1" x14ac:dyDescent="0.15">
      <c r="A36" s="11" t="s">
        <v>33</v>
      </c>
      <c r="B36" s="29">
        <v>0.61672095548317052</v>
      </c>
      <c r="C36" s="50">
        <v>568</v>
      </c>
      <c r="D36" s="30" t="s">
        <v>77</v>
      </c>
      <c r="E36" s="29">
        <v>5.5374592833876218E-2</v>
      </c>
      <c r="F36" s="74">
        <v>51</v>
      </c>
      <c r="G36" s="29">
        <v>0.32790445168295329</v>
      </c>
      <c r="H36" s="74">
        <v>302</v>
      </c>
      <c r="I36" s="74" t="str">
        <f t="shared" si="0"/>
        <v>未把握型</v>
      </c>
    </row>
    <row r="37" spans="1:9" s="2" customFormat="1" ht="15.75" customHeight="1" x14ac:dyDescent="0.15">
      <c r="A37" s="11" t="s">
        <v>34</v>
      </c>
      <c r="B37" s="29">
        <v>0.52459954233409611</v>
      </c>
      <c r="C37" s="50">
        <v>917</v>
      </c>
      <c r="D37" s="30" t="s">
        <v>77</v>
      </c>
      <c r="E37" s="29">
        <v>0.42334096109839819</v>
      </c>
      <c r="F37" s="74">
        <v>740</v>
      </c>
      <c r="G37" s="29">
        <v>5.205949656750572E-2</v>
      </c>
      <c r="H37" s="74">
        <v>91</v>
      </c>
      <c r="I37" s="74" t="str">
        <f t="shared" si="0"/>
        <v>未受診型</v>
      </c>
    </row>
    <row r="38" spans="1:9" s="2" customFormat="1" ht="15.75" customHeight="1" x14ac:dyDescent="0.15">
      <c r="A38" s="46" t="s">
        <v>35</v>
      </c>
      <c r="B38" s="12">
        <v>0.86363636363636365</v>
      </c>
      <c r="C38" s="53">
        <v>171</v>
      </c>
      <c r="D38" s="13" t="s">
        <v>62</v>
      </c>
      <c r="E38" s="12">
        <v>0.11616161616161616</v>
      </c>
      <c r="F38" s="11">
        <v>23</v>
      </c>
      <c r="G38" s="12">
        <v>2.0202020202020204E-2</v>
      </c>
      <c r="H38" s="11">
        <v>4</v>
      </c>
      <c r="I38" s="11" t="str">
        <f t="shared" si="0"/>
        <v>未受診型</v>
      </c>
    </row>
    <row r="39" spans="1:9" s="2" customFormat="1" ht="15.75" customHeight="1" x14ac:dyDescent="0.15">
      <c r="A39" s="11" t="s">
        <v>36</v>
      </c>
      <c r="B39" s="29">
        <v>0.4391891891891892</v>
      </c>
      <c r="C39" s="50">
        <v>520</v>
      </c>
      <c r="D39" s="30" t="s">
        <v>77</v>
      </c>
      <c r="E39" s="29">
        <v>0.27195945945945948</v>
      </c>
      <c r="F39" s="74">
        <v>322</v>
      </c>
      <c r="G39" s="29">
        <v>0.28885135135135137</v>
      </c>
      <c r="H39" s="74">
        <v>342</v>
      </c>
      <c r="I39" s="74" t="str">
        <f t="shared" si="0"/>
        <v>未把握型</v>
      </c>
    </row>
    <row r="40" spans="1:9" s="2" customFormat="1" ht="15.75" customHeight="1" x14ac:dyDescent="0.15">
      <c r="A40" s="46" t="s">
        <v>37</v>
      </c>
      <c r="B40" s="12">
        <v>0.91129032258064513</v>
      </c>
      <c r="C40" s="53">
        <v>113</v>
      </c>
      <c r="D40" s="13" t="s">
        <v>62</v>
      </c>
      <c r="E40" s="12">
        <v>4.0322580645161289E-2</v>
      </c>
      <c r="F40" s="11">
        <v>5</v>
      </c>
      <c r="G40" s="12">
        <v>4.8387096774193547E-2</v>
      </c>
      <c r="H40" s="11">
        <v>6</v>
      </c>
      <c r="I40" s="11" t="str">
        <f t="shared" si="0"/>
        <v>未把握型</v>
      </c>
    </row>
    <row r="41" spans="1:9" s="2" customFormat="1" ht="15.75" customHeight="1" x14ac:dyDescent="0.15">
      <c r="A41" s="11" t="s">
        <v>38</v>
      </c>
      <c r="B41" s="29">
        <v>0.36675126903553301</v>
      </c>
      <c r="C41" s="50">
        <v>289</v>
      </c>
      <c r="D41" s="30" t="s">
        <v>77</v>
      </c>
      <c r="E41" s="29">
        <v>0.16751269035532995</v>
      </c>
      <c r="F41" s="74">
        <v>132</v>
      </c>
      <c r="G41" s="29">
        <v>0.46573604060913704</v>
      </c>
      <c r="H41" s="74">
        <v>367</v>
      </c>
      <c r="I41" s="74" t="str">
        <f t="shared" si="0"/>
        <v>未把握型</v>
      </c>
    </row>
    <row r="42" spans="1:9" s="2" customFormat="1" ht="15.75" customHeight="1" x14ac:dyDescent="0.15">
      <c r="A42" s="11" t="s">
        <v>39</v>
      </c>
      <c r="B42" s="29">
        <v>0.66666666666666663</v>
      </c>
      <c r="C42" s="50">
        <v>76</v>
      </c>
      <c r="D42" s="30" t="s">
        <v>77</v>
      </c>
      <c r="E42" s="29">
        <v>0</v>
      </c>
      <c r="F42" s="74">
        <v>0</v>
      </c>
      <c r="G42" s="29">
        <v>0.33333333333333331</v>
      </c>
      <c r="H42" s="74">
        <v>38</v>
      </c>
      <c r="I42" s="74" t="str">
        <f t="shared" si="0"/>
        <v>未把握型</v>
      </c>
    </row>
    <row r="43" spans="1:9" s="2" customFormat="1" ht="15.75" customHeight="1" x14ac:dyDescent="0.15">
      <c r="A43" s="46" t="s">
        <v>40</v>
      </c>
      <c r="B43" s="44">
        <v>0.76923076923076927</v>
      </c>
      <c r="C43" s="51">
        <v>40</v>
      </c>
      <c r="D43" s="45" t="s">
        <v>62</v>
      </c>
      <c r="E43" s="12">
        <v>9.6153846153846159E-2</v>
      </c>
      <c r="F43" s="11">
        <v>5</v>
      </c>
      <c r="G43" s="12">
        <v>0.13461538461538461</v>
      </c>
      <c r="H43" s="11">
        <v>7</v>
      </c>
      <c r="I43" s="11" t="str">
        <f t="shared" si="0"/>
        <v>未把握型</v>
      </c>
    </row>
    <row r="44" spans="1:9" s="2" customFormat="1" ht="15.75" customHeight="1" x14ac:dyDescent="0.15">
      <c r="A44" s="11" t="s">
        <v>41</v>
      </c>
      <c r="B44" s="44">
        <v>0.7857142857142857</v>
      </c>
      <c r="C44" s="51">
        <v>121</v>
      </c>
      <c r="D44" s="45" t="s">
        <v>62</v>
      </c>
      <c r="E44" s="12">
        <v>3.896103896103896E-2</v>
      </c>
      <c r="F44" s="11">
        <v>6</v>
      </c>
      <c r="G44" s="12">
        <v>0.17532467532467533</v>
      </c>
      <c r="H44" s="11">
        <v>27</v>
      </c>
      <c r="I44" s="11" t="str">
        <f t="shared" si="0"/>
        <v>未把握型</v>
      </c>
    </row>
    <row r="45" spans="1:9" s="2" customFormat="1" ht="15.75" customHeight="1" x14ac:dyDescent="0.15">
      <c r="A45" s="11" t="s">
        <v>42</v>
      </c>
      <c r="B45" s="29">
        <v>0.57487437185929646</v>
      </c>
      <c r="C45" s="50">
        <v>572</v>
      </c>
      <c r="D45" s="30" t="s">
        <v>77</v>
      </c>
      <c r="E45" s="29">
        <v>0.28643216080402012</v>
      </c>
      <c r="F45" s="74">
        <v>285</v>
      </c>
      <c r="G45" s="29">
        <v>0.13869346733668342</v>
      </c>
      <c r="H45" s="74">
        <v>138</v>
      </c>
      <c r="I45" s="74" t="str">
        <f t="shared" si="0"/>
        <v>未受診型</v>
      </c>
    </row>
    <row r="46" spans="1:9" s="2" customFormat="1" ht="15.75" customHeight="1" x14ac:dyDescent="0.15">
      <c r="A46" s="11" t="s">
        <v>43</v>
      </c>
      <c r="B46" s="12">
        <v>0.85106382978723405</v>
      </c>
      <c r="C46" s="53">
        <v>120</v>
      </c>
      <c r="D46" s="13" t="s">
        <v>62</v>
      </c>
      <c r="E46" s="12">
        <v>0.1276595744680851</v>
      </c>
      <c r="F46" s="11">
        <v>18</v>
      </c>
      <c r="G46" s="12">
        <v>2.1276595744680851E-2</v>
      </c>
      <c r="H46" s="11">
        <v>3</v>
      </c>
      <c r="I46" s="11" t="str">
        <f t="shared" si="0"/>
        <v>未受診型</v>
      </c>
    </row>
    <row r="47" spans="1:9" s="2" customFormat="1" ht="15.75" customHeight="1" x14ac:dyDescent="0.15">
      <c r="A47" s="11" t="s">
        <v>44</v>
      </c>
      <c r="B47" s="29">
        <v>0.61015981735159819</v>
      </c>
      <c r="C47" s="50">
        <v>1069</v>
      </c>
      <c r="D47" s="30" t="s">
        <v>77</v>
      </c>
      <c r="E47" s="29">
        <v>0.24372146118721461</v>
      </c>
      <c r="F47" s="74">
        <v>427</v>
      </c>
      <c r="G47" s="29">
        <v>0.14611872146118721</v>
      </c>
      <c r="H47" s="74">
        <v>256</v>
      </c>
      <c r="I47" s="74" t="str">
        <f t="shared" si="0"/>
        <v>未受診型</v>
      </c>
    </row>
    <row r="48" spans="1:9" s="2" customFormat="1" ht="15.75" customHeight="1" x14ac:dyDescent="0.15">
      <c r="A48" s="11" t="s">
        <v>45</v>
      </c>
      <c r="B48" s="29">
        <v>0.47699386503067487</v>
      </c>
      <c r="C48" s="50">
        <v>311</v>
      </c>
      <c r="D48" s="30" t="s">
        <v>77</v>
      </c>
      <c r="E48" s="29">
        <v>0.22546012269938651</v>
      </c>
      <c r="F48" s="74">
        <v>147</v>
      </c>
      <c r="G48" s="29">
        <v>0.29754601226993865</v>
      </c>
      <c r="H48" s="74">
        <v>194</v>
      </c>
      <c r="I48" s="74" t="str">
        <f t="shared" si="0"/>
        <v>未把握型</v>
      </c>
    </row>
    <row r="49" spans="1:9" s="2" customFormat="1" ht="15.75" customHeight="1" x14ac:dyDescent="0.15">
      <c r="A49" s="46" t="s">
        <v>46</v>
      </c>
      <c r="B49" s="44">
        <v>0.75789473684210529</v>
      </c>
      <c r="C49" s="51">
        <v>360</v>
      </c>
      <c r="D49" s="45" t="s">
        <v>62</v>
      </c>
      <c r="E49" s="12">
        <v>0.19157894736842104</v>
      </c>
      <c r="F49" s="11">
        <v>91</v>
      </c>
      <c r="G49" s="12">
        <v>5.0526315789473683E-2</v>
      </c>
      <c r="H49" s="11">
        <v>24</v>
      </c>
      <c r="I49" s="11" t="str">
        <f t="shared" si="0"/>
        <v>未受診型</v>
      </c>
    </row>
    <row r="50" spans="1:9" s="2" customFormat="1" ht="15.75" customHeight="1" x14ac:dyDescent="0.15">
      <c r="A50" s="11" t="s">
        <v>47</v>
      </c>
      <c r="B50" s="29">
        <v>0.52017937219730936</v>
      </c>
      <c r="C50" s="50">
        <v>348</v>
      </c>
      <c r="D50" s="30" t="s">
        <v>77</v>
      </c>
      <c r="E50" s="29">
        <v>0.14050822122571002</v>
      </c>
      <c r="F50" s="74">
        <v>94</v>
      </c>
      <c r="G50" s="29">
        <v>0.33931240657698059</v>
      </c>
      <c r="H50" s="74">
        <v>227</v>
      </c>
      <c r="I50" s="74" t="str">
        <f t="shared" si="0"/>
        <v>未把握型</v>
      </c>
    </row>
    <row r="51" spans="1:9" s="2" customFormat="1" ht="15.75" customHeight="1" x14ac:dyDescent="0.15">
      <c r="A51" s="11" t="s">
        <v>48</v>
      </c>
      <c r="B51" s="29">
        <v>0.63089887640449438</v>
      </c>
      <c r="C51" s="50">
        <v>1123</v>
      </c>
      <c r="D51" s="30" t="s">
        <v>77</v>
      </c>
      <c r="E51" s="29">
        <v>0.30224719101123598</v>
      </c>
      <c r="F51" s="74">
        <v>538</v>
      </c>
      <c r="G51" s="29">
        <v>6.6853932584269665E-2</v>
      </c>
      <c r="H51" s="74">
        <v>119</v>
      </c>
      <c r="I51" s="74" t="str">
        <f t="shared" si="0"/>
        <v>未受診型</v>
      </c>
    </row>
    <row r="52" spans="1:9" s="2" customFormat="1" ht="15.75" customHeight="1" x14ac:dyDescent="0.15">
      <c r="A52" s="11" t="s">
        <v>49</v>
      </c>
      <c r="B52" s="29">
        <v>0.61639344262295082</v>
      </c>
      <c r="C52" s="50">
        <v>188</v>
      </c>
      <c r="D52" s="30" t="s">
        <v>77</v>
      </c>
      <c r="E52" s="29">
        <v>9.8360655737704916E-2</v>
      </c>
      <c r="F52" s="74">
        <v>30</v>
      </c>
      <c r="G52" s="29">
        <v>0.28524590163934427</v>
      </c>
      <c r="H52" s="74">
        <v>87</v>
      </c>
      <c r="I52" s="74" t="str">
        <f t="shared" si="0"/>
        <v>未把握型</v>
      </c>
    </row>
    <row r="53" spans="1:9" s="2" customFormat="1" ht="15.75" customHeight="1" x14ac:dyDescent="0.15">
      <c r="A53" s="11" t="s">
        <v>50</v>
      </c>
      <c r="B53" s="44">
        <v>0.74336283185840712</v>
      </c>
      <c r="C53" s="51">
        <v>84</v>
      </c>
      <c r="D53" s="45" t="s">
        <v>62</v>
      </c>
      <c r="E53" s="12">
        <v>0.23893805309734514</v>
      </c>
      <c r="F53" s="11">
        <v>27</v>
      </c>
      <c r="G53" s="12">
        <v>1.7699115044247787E-2</v>
      </c>
      <c r="H53" s="11">
        <v>2</v>
      </c>
      <c r="I53" s="11" t="str">
        <f t="shared" si="0"/>
        <v>未受診型</v>
      </c>
    </row>
    <row r="54" spans="1:9" s="2" customFormat="1" ht="15.75" customHeight="1" x14ac:dyDescent="0.15">
      <c r="A54" s="11" t="s">
        <v>51</v>
      </c>
      <c r="B54" s="12">
        <v>0.93333333333333335</v>
      </c>
      <c r="C54" s="53">
        <v>14</v>
      </c>
      <c r="D54" s="13" t="s">
        <v>62</v>
      </c>
      <c r="E54" s="12">
        <v>6.6666666666666666E-2</v>
      </c>
      <c r="F54" s="11">
        <v>1</v>
      </c>
      <c r="G54" s="12">
        <v>0</v>
      </c>
      <c r="H54" s="11">
        <v>0</v>
      </c>
      <c r="I54" s="11" t="str">
        <f t="shared" si="0"/>
        <v>未受診型</v>
      </c>
    </row>
    <row r="55" spans="1:9" s="2" customFormat="1" ht="15.75" customHeight="1" x14ac:dyDescent="0.15">
      <c r="A55" s="11" t="s">
        <v>52</v>
      </c>
      <c r="B55" s="29">
        <v>0.19587628865979381</v>
      </c>
      <c r="C55" s="50">
        <v>19</v>
      </c>
      <c r="D55" s="30" t="s">
        <v>77</v>
      </c>
      <c r="E55" s="29">
        <v>2.0618556701030927E-2</v>
      </c>
      <c r="F55" s="74">
        <v>2</v>
      </c>
      <c r="G55" s="29">
        <v>0.78350515463917525</v>
      </c>
      <c r="H55" s="74">
        <v>76</v>
      </c>
      <c r="I55" s="74" t="str">
        <f t="shared" si="0"/>
        <v>未把握型</v>
      </c>
    </row>
    <row r="56" spans="1:9" s="2" customFormat="1" ht="15.75" customHeight="1" x14ac:dyDescent="0.15">
      <c r="A56" s="11" t="s">
        <v>53</v>
      </c>
      <c r="B56" s="29">
        <v>0.34545454545454546</v>
      </c>
      <c r="C56" s="50">
        <v>19</v>
      </c>
      <c r="D56" s="30" t="s">
        <v>77</v>
      </c>
      <c r="E56" s="29">
        <v>0.36363636363636365</v>
      </c>
      <c r="F56" s="74">
        <v>20</v>
      </c>
      <c r="G56" s="29">
        <v>0.29090909090909089</v>
      </c>
      <c r="H56" s="74">
        <v>16</v>
      </c>
      <c r="I56" s="74" t="str">
        <f t="shared" si="0"/>
        <v>未受診型</v>
      </c>
    </row>
    <row r="57" spans="1:9" s="2" customFormat="1" ht="15.75" customHeight="1" x14ac:dyDescent="0.15">
      <c r="A57" s="11" t="s">
        <v>54</v>
      </c>
      <c r="B57" s="30" t="s">
        <v>63</v>
      </c>
      <c r="C57" s="54" t="s">
        <v>63</v>
      </c>
      <c r="D57" s="30" t="s">
        <v>80</v>
      </c>
      <c r="E57" s="29" t="s">
        <v>63</v>
      </c>
      <c r="F57" s="74" t="s">
        <v>63</v>
      </c>
      <c r="G57" s="29" t="s">
        <v>63</v>
      </c>
      <c r="H57" s="74" t="s">
        <v>63</v>
      </c>
      <c r="I57" s="74" t="str">
        <f t="shared" si="0"/>
        <v>未把握型</v>
      </c>
    </row>
    <row r="58" spans="1:9" s="2" customFormat="1" ht="15.75" customHeight="1" x14ac:dyDescent="0.15">
      <c r="A58" s="46" t="s">
        <v>55</v>
      </c>
      <c r="B58" s="44">
        <v>0.79166666666666663</v>
      </c>
      <c r="C58" s="51">
        <v>19</v>
      </c>
      <c r="D58" s="45" t="s">
        <v>62</v>
      </c>
      <c r="E58" s="12">
        <v>0</v>
      </c>
      <c r="F58" s="11">
        <v>0</v>
      </c>
      <c r="G58" s="12">
        <v>0.20833333333333334</v>
      </c>
      <c r="H58" s="11">
        <v>5</v>
      </c>
      <c r="I58" s="11" t="str">
        <f t="shared" si="0"/>
        <v>未把握型</v>
      </c>
    </row>
    <row r="59" spans="1:9" s="2" customFormat="1" ht="15.75" customHeight="1" x14ac:dyDescent="0.15">
      <c r="A59" s="11" t="s">
        <v>56</v>
      </c>
      <c r="B59" s="29">
        <v>0</v>
      </c>
      <c r="C59" s="50">
        <v>0</v>
      </c>
      <c r="D59" s="30" t="s">
        <v>77</v>
      </c>
      <c r="E59" s="29">
        <v>0</v>
      </c>
      <c r="F59" s="74">
        <v>0</v>
      </c>
      <c r="G59" s="29">
        <v>1</v>
      </c>
      <c r="H59" s="74">
        <v>14</v>
      </c>
      <c r="I59" s="74" t="str">
        <f t="shared" si="0"/>
        <v>未把握型</v>
      </c>
    </row>
    <row r="60" spans="1:9" s="2" customFormat="1" ht="15.75" customHeight="1" x14ac:dyDescent="0.15">
      <c r="A60" s="11" t="s">
        <v>57</v>
      </c>
      <c r="B60" s="30" t="s">
        <v>63</v>
      </c>
      <c r="C60" s="54" t="s">
        <v>63</v>
      </c>
      <c r="D60" s="30" t="s">
        <v>80</v>
      </c>
      <c r="E60" s="29" t="s">
        <v>63</v>
      </c>
      <c r="F60" s="74" t="s">
        <v>63</v>
      </c>
      <c r="G60" s="29">
        <v>1</v>
      </c>
      <c r="H60" s="74">
        <v>34</v>
      </c>
      <c r="I60" s="74" t="str">
        <f t="shared" si="0"/>
        <v>未受診型</v>
      </c>
    </row>
    <row r="61" spans="1:9" s="2" customFormat="1" ht="15.75" customHeight="1" x14ac:dyDescent="0.15">
      <c r="A61" s="11" t="s">
        <v>58</v>
      </c>
      <c r="B61" s="30" t="s">
        <v>63</v>
      </c>
      <c r="C61" s="54" t="s">
        <v>63</v>
      </c>
      <c r="D61" s="30" t="s">
        <v>80</v>
      </c>
      <c r="E61" s="29" t="s">
        <v>63</v>
      </c>
      <c r="F61" s="74" t="s">
        <v>63</v>
      </c>
      <c r="G61" s="29">
        <v>1</v>
      </c>
      <c r="H61" s="74">
        <v>3</v>
      </c>
      <c r="I61" s="74" t="str">
        <f t="shared" si="0"/>
        <v>未受診型</v>
      </c>
    </row>
    <row r="62" spans="1:9" s="2" customFormat="1" ht="15.75" customHeight="1" x14ac:dyDescent="0.15">
      <c r="A62" s="11" t="s">
        <v>59</v>
      </c>
      <c r="B62" s="44">
        <v>0.73584905660377353</v>
      </c>
      <c r="C62" s="51">
        <v>39</v>
      </c>
      <c r="D62" s="45" t="s">
        <v>62</v>
      </c>
      <c r="E62" s="12">
        <v>0.13207547169811321</v>
      </c>
      <c r="F62" s="11">
        <v>7</v>
      </c>
      <c r="G62" s="12">
        <v>0.13207547169811321</v>
      </c>
      <c r="H62" s="11">
        <v>7</v>
      </c>
      <c r="I62" s="11" t="str">
        <f t="shared" si="0"/>
        <v>未把握型</v>
      </c>
    </row>
    <row r="63" spans="1:9" s="2" customFormat="1" ht="15.75" customHeight="1" x14ac:dyDescent="0.15">
      <c r="A63" s="11" t="s">
        <v>60</v>
      </c>
      <c r="B63" s="12" t="s">
        <v>64</v>
      </c>
      <c r="C63" s="53" t="s">
        <v>64</v>
      </c>
      <c r="D63" s="13" t="s">
        <v>62</v>
      </c>
      <c r="E63" s="12" t="s">
        <v>64</v>
      </c>
      <c r="F63" s="11" t="s">
        <v>64</v>
      </c>
      <c r="G63" s="12" t="s">
        <v>64</v>
      </c>
      <c r="H63" s="11" t="s">
        <v>64</v>
      </c>
      <c r="I63" s="11" t="str">
        <f t="shared" si="0"/>
        <v>未把握型</v>
      </c>
    </row>
    <row r="64" spans="1:9" s="2" customFormat="1" ht="15.75" customHeight="1" x14ac:dyDescent="0.15">
      <c r="A64" s="19" t="s">
        <v>61</v>
      </c>
      <c r="B64" s="33" t="s">
        <v>63</v>
      </c>
      <c r="C64" s="67" t="s">
        <v>63</v>
      </c>
      <c r="D64" s="33" t="s">
        <v>80</v>
      </c>
      <c r="E64" s="77" t="s">
        <v>63</v>
      </c>
      <c r="F64" s="78" t="s">
        <v>63</v>
      </c>
      <c r="G64" s="77">
        <v>1</v>
      </c>
      <c r="H64" s="78">
        <v>2</v>
      </c>
      <c r="I64" s="78" t="str">
        <f t="shared" si="0"/>
        <v>未受診型</v>
      </c>
    </row>
    <row r="65" spans="1:4" x14ac:dyDescent="0.15">
      <c r="A65" s="43" t="s">
        <v>78</v>
      </c>
      <c r="D65" s="5">
        <f>COUNTIF(D3:D64,"×")</f>
        <v>45</v>
      </c>
    </row>
    <row r="66" spans="1:4" x14ac:dyDescent="0.15">
      <c r="A66" t="s">
        <v>70</v>
      </c>
    </row>
    <row r="67" spans="1:4" x14ac:dyDescent="0.15">
      <c r="A67" t="s">
        <v>71</v>
      </c>
    </row>
  </sheetData>
  <autoFilter ref="A2:F67"/>
  <mergeCells count="1">
    <mergeCell ref="A1:D1"/>
  </mergeCells>
  <phoneticPr fontId="3"/>
  <pageMargins left="0.51181102362204722" right="0.11811023622047245" top="0.35433070866141736" bottom="0" header="0.31496062992125984" footer="0"/>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view="pageBreakPreview" zoomScale="85" zoomScaleNormal="100" zoomScaleSheetLayoutView="85" workbookViewId="0">
      <selection activeCell="B2" sqref="B1:I1048576"/>
    </sheetView>
  </sheetViews>
  <sheetFormatPr defaultRowHeight="13.5" x14ac:dyDescent="0.15"/>
  <cols>
    <col min="1" max="1" width="11.25" customWidth="1"/>
    <col min="2" max="3" width="8.625" customWidth="1"/>
    <col min="4" max="4" width="8.625" style="4" customWidth="1"/>
  </cols>
  <sheetData>
    <row r="1" spans="1:9" ht="18.75" customHeight="1" x14ac:dyDescent="0.15">
      <c r="A1" s="326" t="s">
        <v>74</v>
      </c>
      <c r="B1" s="327"/>
      <c r="C1" s="327"/>
      <c r="D1" s="327"/>
    </row>
    <row r="2" spans="1:9" ht="33.75" customHeight="1" x14ac:dyDescent="0.15">
      <c r="A2" s="1"/>
      <c r="B2" s="6" t="s">
        <v>89</v>
      </c>
      <c r="C2" s="6" t="s">
        <v>90</v>
      </c>
      <c r="D2" s="7" t="s">
        <v>79</v>
      </c>
      <c r="E2" s="6" t="s">
        <v>82</v>
      </c>
      <c r="F2" s="6" t="s">
        <v>81</v>
      </c>
      <c r="G2" s="6" t="s">
        <v>84</v>
      </c>
      <c r="H2" s="6" t="s">
        <v>83</v>
      </c>
      <c r="I2" s="34" t="s">
        <v>93</v>
      </c>
    </row>
    <row r="3" spans="1:9" s="2" customFormat="1" ht="15.75" customHeight="1" x14ac:dyDescent="0.15">
      <c r="A3" s="8" t="s">
        <v>0</v>
      </c>
      <c r="B3" s="31">
        <v>0.53846153846153844</v>
      </c>
      <c r="C3" s="49">
        <v>35</v>
      </c>
      <c r="D3" s="32" t="s">
        <v>77</v>
      </c>
      <c r="E3" s="31">
        <v>0.18461538461538463</v>
      </c>
      <c r="F3" s="73">
        <v>12</v>
      </c>
      <c r="G3" s="31">
        <v>0.27692307692307694</v>
      </c>
      <c r="H3" s="73">
        <v>18</v>
      </c>
      <c r="I3" s="79" t="str">
        <f>IF(E3=0,IF(E3&lt;G3,"未把握型",""),IF(E3&gt;G3,"未受診型", "未把握型"))</f>
        <v>未把握型</v>
      </c>
    </row>
    <row r="4" spans="1:9" s="2" customFormat="1" ht="15.75" customHeight="1" x14ac:dyDescent="0.15">
      <c r="A4" s="11" t="s">
        <v>1</v>
      </c>
      <c r="B4" s="12">
        <v>0.75665399239543729</v>
      </c>
      <c r="C4" s="53">
        <v>199</v>
      </c>
      <c r="D4" s="13" t="s">
        <v>62</v>
      </c>
      <c r="E4" s="12">
        <v>0</v>
      </c>
      <c r="F4" s="11">
        <v>0</v>
      </c>
      <c r="G4" s="12">
        <v>0.24334600760456274</v>
      </c>
      <c r="H4" s="11">
        <v>64</v>
      </c>
      <c r="I4" s="11" t="str">
        <f t="shared" ref="I4:I64" si="0">IF(E4=0,IF(E4&lt;G4,"未把握型",""),IF(E4&gt;G4,"未受診型", "未把握型"))</f>
        <v>未把握型</v>
      </c>
    </row>
    <row r="5" spans="1:9" s="2" customFormat="1" ht="15.75" customHeight="1" x14ac:dyDescent="0.15">
      <c r="A5" s="11" t="s">
        <v>2</v>
      </c>
      <c r="B5" s="29">
        <v>0.57623318385650224</v>
      </c>
      <c r="C5" s="50">
        <v>257</v>
      </c>
      <c r="D5" s="30" t="s">
        <v>77</v>
      </c>
      <c r="E5" s="29">
        <v>0</v>
      </c>
      <c r="F5" s="74">
        <v>0</v>
      </c>
      <c r="G5" s="29">
        <v>0.42376681614349776</v>
      </c>
      <c r="H5" s="74">
        <v>189</v>
      </c>
      <c r="I5" s="74" t="str">
        <f t="shared" si="0"/>
        <v>未把握型</v>
      </c>
    </row>
    <row r="6" spans="1:9" s="2" customFormat="1" ht="15.75" customHeight="1" x14ac:dyDescent="0.15">
      <c r="A6" s="11" t="s">
        <v>3</v>
      </c>
      <c r="B6" s="29">
        <v>0.39442231075697209</v>
      </c>
      <c r="C6" s="50">
        <v>99</v>
      </c>
      <c r="D6" s="30" t="s">
        <v>77</v>
      </c>
      <c r="E6" s="29">
        <v>1.5936254980079681E-2</v>
      </c>
      <c r="F6" s="74">
        <v>4</v>
      </c>
      <c r="G6" s="29">
        <v>0.58964143426294824</v>
      </c>
      <c r="H6" s="74">
        <v>148</v>
      </c>
      <c r="I6" s="74" t="str">
        <f t="shared" si="0"/>
        <v>未把握型</v>
      </c>
    </row>
    <row r="7" spans="1:9" s="2" customFormat="1" ht="15.75" customHeight="1" x14ac:dyDescent="0.15">
      <c r="A7" s="11" t="s">
        <v>4</v>
      </c>
      <c r="B7" s="12">
        <v>0.76388888888888884</v>
      </c>
      <c r="C7" s="53">
        <v>165</v>
      </c>
      <c r="D7" s="13" t="s">
        <v>62</v>
      </c>
      <c r="E7" s="12">
        <v>0</v>
      </c>
      <c r="F7" s="11">
        <v>0</v>
      </c>
      <c r="G7" s="12">
        <v>0.2361111111111111</v>
      </c>
      <c r="H7" s="11">
        <v>51</v>
      </c>
      <c r="I7" s="11" t="str">
        <f t="shared" si="0"/>
        <v>未把握型</v>
      </c>
    </row>
    <row r="8" spans="1:9" s="2" customFormat="1" ht="15.75" customHeight="1" x14ac:dyDescent="0.15">
      <c r="A8" s="11" t="s">
        <v>5</v>
      </c>
      <c r="B8" s="29">
        <v>0.5722543352601156</v>
      </c>
      <c r="C8" s="50">
        <v>99</v>
      </c>
      <c r="D8" s="30" t="s">
        <v>77</v>
      </c>
      <c r="E8" s="29">
        <v>0</v>
      </c>
      <c r="F8" s="74">
        <v>0</v>
      </c>
      <c r="G8" s="29">
        <v>0.4277456647398844</v>
      </c>
      <c r="H8" s="74">
        <v>74</v>
      </c>
      <c r="I8" s="74" t="str">
        <f t="shared" si="0"/>
        <v>未把握型</v>
      </c>
    </row>
    <row r="9" spans="1:9" s="2" customFormat="1" ht="15.75" customHeight="1" x14ac:dyDescent="0.15">
      <c r="A9" s="11" t="s">
        <v>6</v>
      </c>
      <c r="B9" s="29">
        <v>0.66666666666666663</v>
      </c>
      <c r="C9" s="50">
        <v>80</v>
      </c>
      <c r="D9" s="30" t="s">
        <v>77</v>
      </c>
      <c r="E9" s="29">
        <v>4.1666666666666664E-2</v>
      </c>
      <c r="F9" s="74">
        <v>5</v>
      </c>
      <c r="G9" s="29">
        <v>0.29166666666666669</v>
      </c>
      <c r="H9" s="74">
        <v>35</v>
      </c>
      <c r="I9" s="74" t="str">
        <f t="shared" si="0"/>
        <v>未把握型</v>
      </c>
    </row>
    <row r="10" spans="1:9" s="2" customFormat="1" ht="15.75" customHeight="1" x14ac:dyDescent="0.15">
      <c r="A10" s="11" t="s">
        <v>7</v>
      </c>
      <c r="B10" s="12">
        <v>0.726457399103139</v>
      </c>
      <c r="C10" s="53">
        <v>162</v>
      </c>
      <c r="D10" s="13" t="s">
        <v>62</v>
      </c>
      <c r="E10" s="12">
        <v>1.3452914798206279E-2</v>
      </c>
      <c r="F10" s="11">
        <v>3</v>
      </c>
      <c r="G10" s="12">
        <v>0.26008968609865468</v>
      </c>
      <c r="H10" s="11">
        <v>58</v>
      </c>
      <c r="I10" s="11" t="str">
        <f t="shared" si="0"/>
        <v>未把握型</v>
      </c>
    </row>
    <row r="11" spans="1:9" s="2" customFormat="1" ht="15.75" customHeight="1" x14ac:dyDescent="0.15">
      <c r="A11" s="11" t="s">
        <v>8</v>
      </c>
      <c r="B11" s="29">
        <v>0.68639053254437865</v>
      </c>
      <c r="C11" s="50">
        <v>232</v>
      </c>
      <c r="D11" s="30" t="s">
        <v>77</v>
      </c>
      <c r="E11" s="29">
        <v>0</v>
      </c>
      <c r="F11" s="74">
        <v>0</v>
      </c>
      <c r="G11" s="29">
        <v>0.31360946745562129</v>
      </c>
      <c r="H11" s="74">
        <v>106</v>
      </c>
      <c r="I11" s="74" t="str">
        <f t="shared" si="0"/>
        <v>未把握型</v>
      </c>
    </row>
    <row r="12" spans="1:9" s="2" customFormat="1" ht="15.75" customHeight="1" x14ac:dyDescent="0.15">
      <c r="A12" s="11" t="s">
        <v>9</v>
      </c>
      <c r="B12" s="29">
        <v>0.68560606060606055</v>
      </c>
      <c r="C12" s="50">
        <v>181</v>
      </c>
      <c r="D12" s="30" t="s">
        <v>77</v>
      </c>
      <c r="E12" s="29">
        <v>0.18939393939393939</v>
      </c>
      <c r="F12" s="74">
        <v>50</v>
      </c>
      <c r="G12" s="29">
        <v>0.125</v>
      </c>
      <c r="H12" s="74">
        <v>33</v>
      </c>
      <c r="I12" s="74" t="str">
        <f t="shared" si="0"/>
        <v>未受診型</v>
      </c>
    </row>
    <row r="13" spans="1:9" s="2" customFormat="1" ht="15.75" customHeight="1" x14ac:dyDescent="0.15">
      <c r="A13" s="46" t="s">
        <v>10</v>
      </c>
      <c r="B13" s="12">
        <v>0.8233618233618234</v>
      </c>
      <c r="C13" s="53">
        <v>578</v>
      </c>
      <c r="D13" s="13" t="s">
        <v>62</v>
      </c>
      <c r="E13" s="12">
        <v>2.4216524216524215E-2</v>
      </c>
      <c r="F13" s="11">
        <v>17</v>
      </c>
      <c r="G13" s="12">
        <v>0.15242165242165243</v>
      </c>
      <c r="H13" s="11">
        <v>107</v>
      </c>
      <c r="I13" s="11" t="str">
        <f t="shared" si="0"/>
        <v>未把握型</v>
      </c>
    </row>
    <row r="14" spans="1:9" s="2" customFormat="1" ht="15.75" customHeight="1" x14ac:dyDescent="0.15">
      <c r="A14" s="11" t="s">
        <v>11</v>
      </c>
      <c r="B14" s="29">
        <v>0.68478260869565222</v>
      </c>
      <c r="C14" s="50">
        <v>441</v>
      </c>
      <c r="D14" s="30" t="s">
        <v>77</v>
      </c>
      <c r="E14" s="29">
        <v>4.0372670807453416E-2</v>
      </c>
      <c r="F14" s="74">
        <v>26</v>
      </c>
      <c r="G14" s="29">
        <v>0.2748447204968944</v>
      </c>
      <c r="H14" s="74">
        <v>177</v>
      </c>
      <c r="I14" s="74" t="str">
        <f t="shared" si="0"/>
        <v>未把握型</v>
      </c>
    </row>
    <row r="15" spans="1:9" s="2" customFormat="1" ht="15.75" customHeight="1" x14ac:dyDescent="0.15">
      <c r="A15" s="46" t="s">
        <v>12</v>
      </c>
      <c r="B15" s="12">
        <v>0.89189189189189189</v>
      </c>
      <c r="C15" s="53">
        <v>132</v>
      </c>
      <c r="D15" s="13" t="s">
        <v>62</v>
      </c>
      <c r="E15" s="12">
        <v>0</v>
      </c>
      <c r="F15" s="11">
        <v>0</v>
      </c>
      <c r="G15" s="12">
        <v>0.10810810810810811</v>
      </c>
      <c r="H15" s="11">
        <v>16</v>
      </c>
      <c r="I15" s="11" t="str">
        <f t="shared" si="0"/>
        <v>未把握型</v>
      </c>
    </row>
    <row r="16" spans="1:9" s="2" customFormat="1" ht="15.75" customHeight="1" x14ac:dyDescent="0.15">
      <c r="A16" s="11" t="s">
        <v>13</v>
      </c>
      <c r="B16" s="12">
        <v>0.78590785907859073</v>
      </c>
      <c r="C16" s="53">
        <v>290</v>
      </c>
      <c r="D16" s="13" t="s">
        <v>62</v>
      </c>
      <c r="E16" s="12">
        <v>6.7750677506775062E-2</v>
      </c>
      <c r="F16" s="11">
        <v>25</v>
      </c>
      <c r="G16" s="12">
        <v>0.14634146341463414</v>
      </c>
      <c r="H16" s="11">
        <v>54</v>
      </c>
      <c r="I16" s="11" t="str">
        <f t="shared" si="0"/>
        <v>未把握型</v>
      </c>
    </row>
    <row r="17" spans="1:9" s="2" customFormat="1" ht="15.75" customHeight="1" x14ac:dyDescent="0.15">
      <c r="A17" s="11" t="s">
        <v>14</v>
      </c>
      <c r="B17" s="12">
        <v>0.90703517587939697</v>
      </c>
      <c r="C17" s="53">
        <v>361</v>
      </c>
      <c r="D17" s="13" t="s">
        <v>62</v>
      </c>
      <c r="E17" s="12">
        <v>7.2864321608040197E-2</v>
      </c>
      <c r="F17" s="11">
        <v>29</v>
      </c>
      <c r="G17" s="12">
        <v>2.0100502512562814E-2</v>
      </c>
      <c r="H17" s="11">
        <v>8</v>
      </c>
      <c r="I17" s="11" t="str">
        <f t="shared" si="0"/>
        <v>未受診型</v>
      </c>
    </row>
    <row r="18" spans="1:9" s="2" customFormat="1" ht="15.75" customHeight="1" x14ac:dyDescent="0.15">
      <c r="A18" s="11" t="s">
        <v>15</v>
      </c>
      <c r="B18" s="29">
        <v>0.5256024096385542</v>
      </c>
      <c r="C18" s="50">
        <v>349</v>
      </c>
      <c r="D18" s="30" t="s">
        <v>77</v>
      </c>
      <c r="E18" s="29">
        <v>3.463855421686747E-2</v>
      </c>
      <c r="F18" s="74">
        <v>23</v>
      </c>
      <c r="G18" s="29">
        <v>0.43975903614457829</v>
      </c>
      <c r="H18" s="74">
        <v>292</v>
      </c>
      <c r="I18" s="74" t="str">
        <f t="shared" si="0"/>
        <v>未把握型</v>
      </c>
    </row>
    <row r="19" spans="1:9" s="2" customFormat="1" ht="15.75" customHeight="1" x14ac:dyDescent="0.15">
      <c r="A19" s="11" t="s">
        <v>16</v>
      </c>
      <c r="B19" s="12">
        <v>0.82499999999999996</v>
      </c>
      <c r="C19" s="53">
        <v>99</v>
      </c>
      <c r="D19" s="13" t="s">
        <v>62</v>
      </c>
      <c r="E19" s="12">
        <v>8.3333333333333332E-3</v>
      </c>
      <c r="F19" s="11">
        <v>1</v>
      </c>
      <c r="G19" s="12">
        <v>0.16666666666666666</v>
      </c>
      <c r="H19" s="11">
        <v>20</v>
      </c>
      <c r="I19" s="11" t="str">
        <f t="shared" si="0"/>
        <v>未把握型</v>
      </c>
    </row>
    <row r="20" spans="1:9" s="2" customFormat="1" ht="15.75" customHeight="1" x14ac:dyDescent="0.15">
      <c r="A20" s="11" t="s">
        <v>17</v>
      </c>
      <c r="B20" s="29">
        <v>0.68707482993197277</v>
      </c>
      <c r="C20" s="50">
        <v>202</v>
      </c>
      <c r="D20" s="30" t="s">
        <v>77</v>
      </c>
      <c r="E20" s="29">
        <v>0</v>
      </c>
      <c r="F20" s="74">
        <v>0</v>
      </c>
      <c r="G20" s="29">
        <v>0.31292517006802723</v>
      </c>
      <c r="H20" s="74">
        <v>92</v>
      </c>
      <c r="I20" s="74" t="str">
        <f t="shared" si="0"/>
        <v>未把握型</v>
      </c>
    </row>
    <row r="21" spans="1:9" s="2" customFormat="1" ht="15.75" customHeight="1" x14ac:dyDescent="0.15">
      <c r="A21" s="11" t="s">
        <v>18</v>
      </c>
      <c r="B21" s="29">
        <v>0.62393162393162394</v>
      </c>
      <c r="C21" s="50">
        <v>73</v>
      </c>
      <c r="D21" s="30" t="s">
        <v>77</v>
      </c>
      <c r="E21" s="29">
        <v>3.4188034188034191E-2</v>
      </c>
      <c r="F21" s="74">
        <v>4</v>
      </c>
      <c r="G21" s="29">
        <v>0.34188034188034189</v>
      </c>
      <c r="H21" s="74">
        <v>40</v>
      </c>
      <c r="I21" s="74" t="str">
        <f t="shared" si="0"/>
        <v>未把握型</v>
      </c>
    </row>
    <row r="22" spans="1:9" s="2" customFormat="1" ht="15.75" customHeight="1" x14ac:dyDescent="0.15">
      <c r="A22" s="11" t="s">
        <v>19</v>
      </c>
      <c r="B22" s="12">
        <v>0.78222222222222226</v>
      </c>
      <c r="C22" s="53">
        <v>176</v>
      </c>
      <c r="D22" s="13" t="s">
        <v>62</v>
      </c>
      <c r="E22" s="12">
        <v>1.3333333333333334E-2</v>
      </c>
      <c r="F22" s="11">
        <v>3</v>
      </c>
      <c r="G22" s="12">
        <v>0.20444444444444446</v>
      </c>
      <c r="H22" s="11">
        <v>46</v>
      </c>
      <c r="I22" s="11" t="str">
        <f t="shared" si="0"/>
        <v>未把握型</v>
      </c>
    </row>
    <row r="23" spans="1:9" s="2" customFormat="1" ht="15.75" customHeight="1" x14ac:dyDescent="0.15">
      <c r="A23" s="11" t="s">
        <v>20</v>
      </c>
      <c r="B23" s="29">
        <v>0.65</v>
      </c>
      <c r="C23" s="50">
        <v>208</v>
      </c>
      <c r="D23" s="30" t="s">
        <v>77</v>
      </c>
      <c r="E23" s="29">
        <v>0</v>
      </c>
      <c r="F23" s="74">
        <v>0</v>
      </c>
      <c r="G23" s="29">
        <v>0.35</v>
      </c>
      <c r="H23" s="74">
        <v>112</v>
      </c>
      <c r="I23" s="74" t="str">
        <f t="shared" si="0"/>
        <v>未把握型</v>
      </c>
    </row>
    <row r="24" spans="1:9" s="2" customFormat="1" ht="15.75" customHeight="1" x14ac:dyDescent="0.15">
      <c r="A24" s="11" t="s">
        <v>21</v>
      </c>
      <c r="B24" s="12">
        <v>0.70389610389610391</v>
      </c>
      <c r="C24" s="53">
        <v>271</v>
      </c>
      <c r="D24" s="13" t="s">
        <v>62</v>
      </c>
      <c r="E24" s="12">
        <v>0</v>
      </c>
      <c r="F24" s="11">
        <v>0</v>
      </c>
      <c r="G24" s="12">
        <v>0.29610389610389609</v>
      </c>
      <c r="H24" s="11">
        <v>114</v>
      </c>
      <c r="I24" s="11" t="str">
        <f t="shared" si="0"/>
        <v>未把握型</v>
      </c>
    </row>
    <row r="25" spans="1:9" s="2" customFormat="1" ht="15.75" customHeight="1" x14ac:dyDescent="0.15">
      <c r="A25" s="11" t="s">
        <v>22</v>
      </c>
      <c r="B25" s="29">
        <v>0.61538461538461542</v>
      </c>
      <c r="C25" s="50">
        <v>264</v>
      </c>
      <c r="D25" s="30" t="s">
        <v>77</v>
      </c>
      <c r="E25" s="29">
        <v>0.17715617715617715</v>
      </c>
      <c r="F25" s="74">
        <v>76</v>
      </c>
      <c r="G25" s="29">
        <v>0.20745920745920746</v>
      </c>
      <c r="H25" s="74">
        <v>89</v>
      </c>
      <c r="I25" s="74" t="str">
        <f t="shared" si="0"/>
        <v>未把握型</v>
      </c>
    </row>
    <row r="26" spans="1:9" s="2" customFormat="1" ht="15.75" customHeight="1" x14ac:dyDescent="0.15">
      <c r="A26" s="46" t="s">
        <v>23</v>
      </c>
      <c r="B26" s="12">
        <v>0.96989247311827953</v>
      </c>
      <c r="C26" s="53">
        <v>451</v>
      </c>
      <c r="D26" s="13" t="s">
        <v>62</v>
      </c>
      <c r="E26" s="12">
        <v>1.5053763440860216E-2</v>
      </c>
      <c r="F26" s="11">
        <v>7</v>
      </c>
      <c r="G26" s="12">
        <v>1.5053763440860216E-2</v>
      </c>
      <c r="H26" s="11">
        <v>7</v>
      </c>
      <c r="I26" s="11" t="str">
        <f t="shared" si="0"/>
        <v>未把握型</v>
      </c>
    </row>
    <row r="27" spans="1:9" s="2" customFormat="1" ht="15.75" customHeight="1" x14ac:dyDescent="0.15">
      <c r="A27" s="11" t="s">
        <v>24</v>
      </c>
      <c r="B27" s="29">
        <v>0.6</v>
      </c>
      <c r="C27" s="50">
        <v>42</v>
      </c>
      <c r="D27" s="30" t="s">
        <v>77</v>
      </c>
      <c r="E27" s="29">
        <v>0</v>
      </c>
      <c r="F27" s="74">
        <v>0</v>
      </c>
      <c r="G27" s="29">
        <v>0.4</v>
      </c>
      <c r="H27" s="74">
        <v>28</v>
      </c>
      <c r="I27" s="74" t="str">
        <f t="shared" si="0"/>
        <v>未把握型</v>
      </c>
    </row>
    <row r="28" spans="1:9" s="2" customFormat="1" ht="15.75" customHeight="1" x14ac:dyDescent="0.15">
      <c r="A28" s="11" t="s">
        <v>25</v>
      </c>
      <c r="B28" s="29">
        <v>0.6071428571428571</v>
      </c>
      <c r="C28" s="50">
        <v>153</v>
      </c>
      <c r="D28" s="30" t="s">
        <v>77</v>
      </c>
      <c r="E28" s="29">
        <v>7.9365079365079361E-3</v>
      </c>
      <c r="F28" s="74">
        <v>2</v>
      </c>
      <c r="G28" s="29">
        <v>0.38492063492063494</v>
      </c>
      <c r="H28" s="74">
        <v>97</v>
      </c>
      <c r="I28" s="74" t="str">
        <f t="shared" si="0"/>
        <v>未把握型</v>
      </c>
    </row>
    <row r="29" spans="1:9" s="2" customFormat="1" ht="15.75" customHeight="1" x14ac:dyDescent="0.15">
      <c r="A29" s="11" t="s">
        <v>26</v>
      </c>
      <c r="B29" s="12">
        <v>0.77777777777777779</v>
      </c>
      <c r="C29" s="53">
        <v>35</v>
      </c>
      <c r="D29" s="13" t="s">
        <v>62</v>
      </c>
      <c r="E29" s="12">
        <v>0</v>
      </c>
      <c r="F29" s="11">
        <v>0</v>
      </c>
      <c r="G29" s="12">
        <v>0.22222222222222221</v>
      </c>
      <c r="H29" s="11">
        <v>10</v>
      </c>
      <c r="I29" s="11" t="str">
        <f t="shared" si="0"/>
        <v>未把握型</v>
      </c>
    </row>
    <row r="30" spans="1:9" s="2" customFormat="1" ht="15.75" customHeight="1" x14ac:dyDescent="0.15">
      <c r="A30" s="11" t="s">
        <v>27</v>
      </c>
      <c r="B30" s="12">
        <v>0.76470588235294112</v>
      </c>
      <c r="C30" s="53">
        <v>13</v>
      </c>
      <c r="D30" s="13" t="s">
        <v>62</v>
      </c>
      <c r="E30" s="12">
        <v>0</v>
      </c>
      <c r="F30" s="11">
        <v>0</v>
      </c>
      <c r="G30" s="12">
        <v>0.23529411764705882</v>
      </c>
      <c r="H30" s="11">
        <v>4</v>
      </c>
      <c r="I30" s="11" t="str">
        <f t="shared" si="0"/>
        <v>未把握型</v>
      </c>
    </row>
    <row r="31" spans="1:9" s="2" customFormat="1" ht="15.75" customHeight="1" x14ac:dyDescent="0.15">
      <c r="A31" s="46" t="s">
        <v>28</v>
      </c>
      <c r="B31" s="12">
        <v>0.82550335570469802</v>
      </c>
      <c r="C31" s="53">
        <v>123</v>
      </c>
      <c r="D31" s="13" t="s">
        <v>62</v>
      </c>
      <c r="E31" s="12">
        <v>1.3422818791946308E-2</v>
      </c>
      <c r="F31" s="11">
        <v>2</v>
      </c>
      <c r="G31" s="12">
        <v>0.16107382550335569</v>
      </c>
      <c r="H31" s="11">
        <v>24</v>
      </c>
      <c r="I31" s="11" t="str">
        <f t="shared" si="0"/>
        <v>未把握型</v>
      </c>
    </row>
    <row r="32" spans="1:9" s="2" customFormat="1" ht="15.75" customHeight="1" x14ac:dyDescent="0.15">
      <c r="A32" s="11" t="s">
        <v>29</v>
      </c>
      <c r="B32" s="29">
        <v>0.22222222222222221</v>
      </c>
      <c r="C32" s="50">
        <v>2</v>
      </c>
      <c r="D32" s="30" t="s">
        <v>77</v>
      </c>
      <c r="E32" s="29">
        <v>0</v>
      </c>
      <c r="F32" s="74">
        <v>0</v>
      </c>
      <c r="G32" s="29">
        <v>0.77777777777777779</v>
      </c>
      <c r="H32" s="74">
        <v>7</v>
      </c>
      <c r="I32" s="74" t="str">
        <f t="shared" si="0"/>
        <v>未把握型</v>
      </c>
    </row>
    <row r="33" spans="1:9" s="2" customFormat="1" ht="15.75" customHeight="1" x14ac:dyDescent="0.15">
      <c r="A33" s="11" t="s">
        <v>30</v>
      </c>
      <c r="B33" s="12">
        <v>0.91935483870967738</v>
      </c>
      <c r="C33" s="53">
        <v>57</v>
      </c>
      <c r="D33" s="13" t="s">
        <v>62</v>
      </c>
      <c r="E33" s="12">
        <v>8.0645161290322578E-2</v>
      </c>
      <c r="F33" s="11">
        <v>5</v>
      </c>
      <c r="G33" s="12">
        <v>0</v>
      </c>
      <c r="H33" s="11">
        <v>0</v>
      </c>
      <c r="I33" s="11" t="str">
        <f t="shared" si="0"/>
        <v>未受診型</v>
      </c>
    </row>
    <row r="34" spans="1:9" s="2" customFormat="1" ht="15.75" customHeight="1" x14ac:dyDescent="0.15">
      <c r="A34" s="11" t="s">
        <v>31</v>
      </c>
      <c r="B34" s="29">
        <v>0.6523605150214592</v>
      </c>
      <c r="C34" s="50">
        <v>152</v>
      </c>
      <c r="D34" s="30" t="s">
        <v>77</v>
      </c>
      <c r="E34" s="29">
        <v>5.5793991416309016E-2</v>
      </c>
      <c r="F34" s="74">
        <v>13</v>
      </c>
      <c r="G34" s="29">
        <v>0.29184549356223177</v>
      </c>
      <c r="H34" s="74">
        <v>68</v>
      </c>
      <c r="I34" s="74" t="str">
        <f t="shared" si="0"/>
        <v>未把握型</v>
      </c>
    </row>
    <row r="35" spans="1:9" s="2" customFormat="1" ht="15.75" customHeight="1" x14ac:dyDescent="0.15">
      <c r="A35" s="11" t="s">
        <v>32</v>
      </c>
      <c r="B35" s="29">
        <v>0.61904761904761907</v>
      </c>
      <c r="C35" s="50">
        <v>26</v>
      </c>
      <c r="D35" s="30" t="s">
        <v>77</v>
      </c>
      <c r="E35" s="29">
        <v>0</v>
      </c>
      <c r="F35" s="74">
        <v>0</v>
      </c>
      <c r="G35" s="29">
        <v>0.38095238095238093</v>
      </c>
      <c r="H35" s="74">
        <v>16</v>
      </c>
      <c r="I35" s="74" t="str">
        <f t="shared" si="0"/>
        <v>未把握型</v>
      </c>
    </row>
    <row r="36" spans="1:9" s="2" customFormat="1" ht="15.75" customHeight="1" x14ac:dyDescent="0.15">
      <c r="A36" s="11" t="s">
        <v>33</v>
      </c>
      <c r="B36" s="12">
        <v>0.7407407407407407</v>
      </c>
      <c r="C36" s="53">
        <v>40</v>
      </c>
      <c r="D36" s="13" t="s">
        <v>62</v>
      </c>
      <c r="E36" s="12">
        <v>0</v>
      </c>
      <c r="F36" s="11">
        <v>0</v>
      </c>
      <c r="G36" s="12">
        <v>0.25925925925925924</v>
      </c>
      <c r="H36" s="11">
        <v>14</v>
      </c>
      <c r="I36" s="11" t="str">
        <f t="shared" si="0"/>
        <v>未把握型</v>
      </c>
    </row>
    <row r="37" spans="1:9" s="2" customFormat="1" ht="15.75" customHeight="1" x14ac:dyDescent="0.15">
      <c r="A37" s="11" t="s">
        <v>34</v>
      </c>
      <c r="B37" s="12">
        <v>0.90909090909090906</v>
      </c>
      <c r="C37" s="53">
        <v>90</v>
      </c>
      <c r="D37" s="13" t="s">
        <v>62</v>
      </c>
      <c r="E37" s="12">
        <v>2.0202020202020204E-2</v>
      </c>
      <c r="F37" s="11">
        <v>2</v>
      </c>
      <c r="G37" s="12">
        <v>7.0707070707070704E-2</v>
      </c>
      <c r="H37" s="11">
        <v>7</v>
      </c>
      <c r="I37" s="11" t="str">
        <f t="shared" si="0"/>
        <v>未把握型</v>
      </c>
    </row>
    <row r="38" spans="1:9" s="2" customFormat="1" ht="15.75" customHeight="1" x14ac:dyDescent="0.15">
      <c r="A38" s="46" t="s">
        <v>35</v>
      </c>
      <c r="B38" s="12">
        <v>0.76923076923076927</v>
      </c>
      <c r="C38" s="53">
        <v>30</v>
      </c>
      <c r="D38" s="13" t="s">
        <v>62</v>
      </c>
      <c r="E38" s="12">
        <v>0</v>
      </c>
      <c r="F38" s="11">
        <v>0</v>
      </c>
      <c r="G38" s="12">
        <v>0.23076923076923078</v>
      </c>
      <c r="H38" s="11">
        <v>9</v>
      </c>
      <c r="I38" s="11" t="str">
        <f t="shared" si="0"/>
        <v>未把握型</v>
      </c>
    </row>
    <row r="39" spans="1:9" s="2" customFormat="1" ht="15.75" customHeight="1" x14ac:dyDescent="0.15">
      <c r="A39" s="11" t="s">
        <v>36</v>
      </c>
      <c r="B39" s="12">
        <v>0.82352941176470584</v>
      </c>
      <c r="C39" s="53">
        <v>14</v>
      </c>
      <c r="D39" s="13" t="s">
        <v>62</v>
      </c>
      <c r="E39" s="12">
        <v>0</v>
      </c>
      <c r="F39" s="11">
        <v>0</v>
      </c>
      <c r="G39" s="12">
        <v>0.17647058823529413</v>
      </c>
      <c r="H39" s="11">
        <v>3</v>
      </c>
      <c r="I39" s="11" t="str">
        <f t="shared" si="0"/>
        <v>未把握型</v>
      </c>
    </row>
    <row r="40" spans="1:9" s="2" customFormat="1" ht="15.75" customHeight="1" x14ac:dyDescent="0.15">
      <c r="A40" s="46" t="s">
        <v>37</v>
      </c>
      <c r="B40" s="12">
        <v>0.94117647058823528</v>
      </c>
      <c r="C40" s="53">
        <v>32</v>
      </c>
      <c r="D40" s="13" t="s">
        <v>62</v>
      </c>
      <c r="E40" s="12">
        <v>0</v>
      </c>
      <c r="F40" s="11">
        <v>0</v>
      </c>
      <c r="G40" s="12">
        <v>5.8823529411764705E-2</v>
      </c>
      <c r="H40" s="11">
        <v>2</v>
      </c>
      <c r="I40" s="11" t="str">
        <f t="shared" si="0"/>
        <v>未把握型</v>
      </c>
    </row>
    <row r="41" spans="1:9" s="2" customFormat="1" ht="15.75" customHeight="1" x14ac:dyDescent="0.15">
      <c r="A41" s="11" t="s">
        <v>38</v>
      </c>
      <c r="B41" s="29">
        <v>0.4</v>
      </c>
      <c r="C41" s="50">
        <v>2</v>
      </c>
      <c r="D41" s="30" t="s">
        <v>77</v>
      </c>
      <c r="E41" s="29">
        <v>0</v>
      </c>
      <c r="F41" s="74">
        <v>0</v>
      </c>
      <c r="G41" s="29">
        <v>0.6</v>
      </c>
      <c r="H41" s="74">
        <v>3</v>
      </c>
      <c r="I41" s="74" t="str">
        <f t="shared" si="0"/>
        <v>未把握型</v>
      </c>
    </row>
    <row r="42" spans="1:9" s="2" customFormat="1" ht="15.75" customHeight="1" x14ac:dyDescent="0.15">
      <c r="A42" s="11" t="s">
        <v>39</v>
      </c>
      <c r="B42" s="12">
        <v>0.875</v>
      </c>
      <c r="C42" s="53">
        <v>28</v>
      </c>
      <c r="D42" s="13" t="s">
        <v>62</v>
      </c>
      <c r="E42" s="12">
        <v>0</v>
      </c>
      <c r="F42" s="11">
        <v>0</v>
      </c>
      <c r="G42" s="12">
        <v>0.125</v>
      </c>
      <c r="H42" s="11">
        <v>4</v>
      </c>
      <c r="I42" s="11" t="str">
        <f t="shared" si="0"/>
        <v>未把握型</v>
      </c>
    </row>
    <row r="43" spans="1:9" s="2" customFormat="1" ht="15.75" customHeight="1" x14ac:dyDescent="0.15">
      <c r="A43" s="46" t="s">
        <v>40</v>
      </c>
      <c r="B43" s="12">
        <v>0.875</v>
      </c>
      <c r="C43" s="53">
        <v>21</v>
      </c>
      <c r="D43" s="13" t="s">
        <v>62</v>
      </c>
      <c r="E43" s="12">
        <v>0</v>
      </c>
      <c r="F43" s="11">
        <v>0</v>
      </c>
      <c r="G43" s="12">
        <v>0.125</v>
      </c>
      <c r="H43" s="11">
        <v>3</v>
      </c>
      <c r="I43" s="11" t="str">
        <f t="shared" si="0"/>
        <v>未把握型</v>
      </c>
    </row>
    <row r="44" spans="1:9" s="2" customFormat="1" ht="15.75" customHeight="1" x14ac:dyDescent="0.15">
      <c r="A44" s="11" t="s">
        <v>41</v>
      </c>
      <c r="B44" s="12">
        <v>0.94444444444444442</v>
      </c>
      <c r="C44" s="53">
        <v>17</v>
      </c>
      <c r="D44" s="13" t="s">
        <v>62</v>
      </c>
      <c r="E44" s="12">
        <v>0</v>
      </c>
      <c r="F44" s="11">
        <v>0</v>
      </c>
      <c r="G44" s="12">
        <v>5.5555555555555552E-2</v>
      </c>
      <c r="H44" s="11">
        <v>1</v>
      </c>
      <c r="I44" s="11" t="str">
        <f t="shared" si="0"/>
        <v>未把握型</v>
      </c>
    </row>
    <row r="45" spans="1:9" s="2" customFormat="1" ht="15.75" customHeight="1" x14ac:dyDescent="0.15">
      <c r="A45" s="11" t="s">
        <v>42</v>
      </c>
      <c r="B45" s="29">
        <v>0.68965517241379315</v>
      </c>
      <c r="C45" s="50">
        <v>20</v>
      </c>
      <c r="D45" s="30" t="s">
        <v>77</v>
      </c>
      <c r="E45" s="29">
        <v>3.4482758620689655E-2</v>
      </c>
      <c r="F45" s="74">
        <v>1</v>
      </c>
      <c r="G45" s="29">
        <v>0.27586206896551724</v>
      </c>
      <c r="H45" s="74">
        <v>8</v>
      </c>
      <c r="I45" s="74" t="str">
        <f t="shared" si="0"/>
        <v>未把握型</v>
      </c>
    </row>
    <row r="46" spans="1:9" s="2" customFormat="1" ht="15.75" customHeight="1" x14ac:dyDescent="0.15">
      <c r="A46" s="11" t="s">
        <v>43</v>
      </c>
      <c r="B46" s="29">
        <v>0.4</v>
      </c>
      <c r="C46" s="50">
        <v>8</v>
      </c>
      <c r="D46" s="30" t="s">
        <v>77</v>
      </c>
      <c r="E46" s="29">
        <v>0.05</v>
      </c>
      <c r="F46" s="74">
        <v>1</v>
      </c>
      <c r="G46" s="29">
        <v>0.55000000000000004</v>
      </c>
      <c r="H46" s="74">
        <v>11</v>
      </c>
      <c r="I46" s="74" t="str">
        <f t="shared" si="0"/>
        <v>未把握型</v>
      </c>
    </row>
    <row r="47" spans="1:9" s="2" customFormat="1" ht="15.75" customHeight="1" x14ac:dyDescent="0.15">
      <c r="A47" s="11" t="s">
        <v>44</v>
      </c>
      <c r="B47" s="12">
        <v>0.7589285714285714</v>
      </c>
      <c r="C47" s="53">
        <v>85</v>
      </c>
      <c r="D47" s="13" t="s">
        <v>62</v>
      </c>
      <c r="E47" s="12">
        <v>8.9285714285714281E-3</v>
      </c>
      <c r="F47" s="11">
        <v>1</v>
      </c>
      <c r="G47" s="12">
        <v>0.23214285714285715</v>
      </c>
      <c r="H47" s="11">
        <v>26</v>
      </c>
      <c r="I47" s="11" t="str">
        <f t="shared" si="0"/>
        <v>未把握型</v>
      </c>
    </row>
    <row r="48" spans="1:9" s="2" customFormat="1" ht="15.75" customHeight="1" x14ac:dyDescent="0.15">
      <c r="A48" s="11" t="s">
        <v>45</v>
      </c>
      <c r="B48" s="12">
        <v>0.875</v>
      </c>
      <c r="C48" s="53">
        <v>21</v>
      </c>
      <c r="D48" s="13" t="s">
        <v>62</v>
      </c>
      <c r="E48" s="12">
        <v>0</v>
      </c>
      <c r="F48" s="11">
        <v>0</v>
      </c>
      <c r="G48" s="12">
        <v>0.125</v>
      </c>
      <c r="H48" s="11">
        <v>3</v>
      </c>
      <c r="I48" s="11" t="str">
        <f t="shared" si="0"/>
        <v>未把握型</v>
      </c>
    </row>
    <row r="49" spans="1:9" s="2" customFormat="1" ht="15.75" customHeight="1" x14ac:dyDescent="0.15">
      <c r="A49" s="46" t="s">
        <v>46</v>
      </c>
      <c r="B49" s="12">
        <v>0.70588235294117652</v>
      </c>
      <c r="C49" s="53">
        <v>12</v>
      </c>
      <c r="D49" s="13" t="s">
        <v>62</v>
      </c>
      <c r="E49" s="12">
        <v>0</v>
      </c>
      <c r="F49" s="11">
        <v>0</v>
      </c>
      <c r="G49" s="12">
        <v>0.29411764705882354</v>
      </c>
      <c r="H49" s="11">
        <v>5</v>
      </c>
      <c r="I49" s="11" t="str">
        <f t="shared" si="0"/>
        <v>未把握型</v>
      </c>
    </row>
    <row r="50" spans="1:9" s="2" customFormat="1" ht="15.75" customHeight="1" x14ac:dyDescent="0.15">
      <c r="A50" s="11" t="s">
        <v>47</v>
      </c>
      <c r="B50" s="29">
        <v>0.65789473684210531</v>
      </c>
      <c r="C50" s="50">
        <v>25</v>
      </c>
      <c r="D50" s="30" t="s">
        <v>77</v>
      </c>
      <c r="E50" s="29">
        <v>0</v>
      </c>
      <c r="F50" s="74">
        <v>0</v>
      </c>
      <c r="G50" s="29">
        <v>0.34210526315789475</v>
      </c>
      <c r="H50" s="74">
        <v>13</v>
      </c>
      <c r="I50" s="74" t="str">
        <f t="shared" si="0"/>
        <v>未把握型</v>
      </c>
    </row>
    <row r="51" spans="1:9" s="2" customFormat="1" ht="15.75" customHeight="1" x14ac:dyDescent="0.15">
      <c r="A51" s="11" t="s">
        <v>48</v>
      </c>
      <c r="B51" s="12">
        <v>0.88311688311688308</v>
      </c>
      <c r="C51" s="53">
        <v>68</v>
      </c>
      <c r="D51" s="13" t="s">
        <v>62</v>
      </c>
      <c r="E51" s="12">
        <v>7.792207792207792E-2</v>
      </c>
      <c r="F51" s="11">
        <v>6</v>
      </c>
      <c r="G51" s="12">
        <v>3.896103896103896E-2</v>
      </c>
      <c r="H51" s="11">
        <v>3</v>
      </c>
      <c r="I51" s="11" t="str">
        <f t="shared" si="0"/>
        <v>未受診型</v>
      </c>
    </row>
    <row r="52" spans="1:9" s="2" customFormat="1" ht="15.75" customHeight="1" x14ac:dyDescent="0.15">
      <c r="A52" s="11" t="s">
        <v>49</v>
      </c>
      <c r="B52" s="12">
        <v>0.75</v>
      </c>
      <c r="C52" s="53">
        <v>3</v>
      </c>
      <c r="D52" s="13" t="s">
        <v>62</v>
      </c>
      <c r="E52" s="12">
        <v>0</v>
      </c>
      <c r="F52" s="11">
        <v>0</v>
      </c>
      <c r="G52" s="12">
        <v>0.25</v>
      </c>
      <c r="H52" s="11">
        <v>1</v>
      </c>
      <c r="I52" s="11" t="str">
        <f t="shared" si="0"/>
        <v>未把握型</v>
      </c>
    </row>
    <row r="53" spans="1:9" s="2" customFormat="1" ht="15.75" customHeight="1" x14ac:dyDescent="0.15">
      <c r="A53" s="11" t="s">
        <v>50</v>
      </c>
      <c r="B53" s="12">
        <v>0.75</v>
      </c>
      <c r="C53" s="53">
        <v>6</v>
      </c>
      <c r="D53" s="13" t="s">
        <v>62</v>
      </c>
      <c r="E53" s="12">
        <v>0</v>
      </c>
      <c r="F53" s="11">
        <v>0</v>
      </c>
      <c r="G53" s="12">
        <v>0.25</v>
      </c>
      <c r="H53" s="11">
        <v>2</v>
      </c>
      <c r="I53" s="11" t="str">
        <f t="shared" si="0"/>
        <v>未把握型</v>
      </c>
    </row>
    <row r="54" spans="1:9" s="2" customFormat="1" ht="15.75" customHeight="1" x14ac:dyDescent="0.15">
      <c r="A54" s="11" t="s">
        <v>51</v>
      </c>
      <c r="B54" s="29">
        <v>0.66666666666666663</v>
      </c>
      <c r="C54" s="50">
        <v>2</v>
      </c>
      <c r="D54" s="30" t="s">
        <v>77</v>
      </c>
      <c r="E54" s="29">
        <v>0.33333333333333331</v>
      </c>
      <c r="F54" s="74">
        <v>1</v>
      </c>
      <c r="G54" s="29">
        <v>0</v>
      </c>
      <c r="H54" s="74">
        <v>0</v>
      </c>
      <c r="I54" s="74" t="str">
        <f t="shared" si="0"/>
        <v>未受診型</v>
      </c>
    </row>
    <row r="55" spans="1:9" s="2" customFormat="1" ht="15.75" customHeight="1" x14ac:dyDescent="0.15">
      <c r="A55" s="11" t="s">
        <v>52</v>
      </c>
      <c r="B55" s="30" t="s">
        <v>63</v>
      </c>
      <c r="C55" s="54" t="s">
        <v>63</v>
      </c>
      <c r="D55" s="30" t="s">
        <v>80</v>
      </c>
      <c r="E55" s="29" t="s">
        <v>63</v>
      </c>
      <c r="F55" s="74" t="s">
        <v>63</v>
      </c>
      <c r="G55" s="29">
        <v>1</v>
      </c>
      <c r="H55" s="74">
        <v>1</v>
      </c>
      <c r="I55" s="74" t="str">
        <f t="shared" si="0"/>
        <v>未受診型</v>
      </c>
    </row>
    <row r="56" spans="1:9" s="2" customFormat="1" ht="15.75" customHeight="1" x14ac:dyDescent="0.15">
      <c r="A56" s="11" t="s">
        <v>53</v>
      </c>
      <c r="B56" s="29">
        <v>0.5</v>
      </c>
      <c r="C56" s="50">
        <v>1</v>
      </c>
      <c r="D56" s="30" t="s">
        <v>77</v>
      </c>
      <c r="E56" s="29">
        <v>0</v>
      </c>
      <c r="F56" s="74">
        <v>0</v>
      </c>
      <c r="G56" s="29">
        <v>0.5</v>
      </c>
      <c r="H56" s="74">
        <v>1</v>
      </c>
      <c r="I56" s="74" t="str">
        <f t="shared" si="0"/>
        <v>未把握型</v>
      </c>
    </row>
    <row r="57" spans="1:9" s="2" customFormat="1" ht="15.75" customHeight="1" x14ac:dyDescent="0.15">
      <c r="A57" s="11" t="s">
        <v>54</v>
      </c>
      <c r="B57" s="30" t="s">
        <v>63</v>
      </c>
      <c r="C57" s="54" t="s">
        <v>63</v>
      </c>
      <c r="D57" s="30" t="s">
        <v>80</v>
      </c>
      <c r="E57" s="29" t="s">
        <v>63</v>
      </c>
      <c r="F57" s="74" t="s">
        <v>63</v>
      </c>
      <c r="G57" s="29" t="s">
        <v>63</v>
      </c>
      <c r="H57" s="74" t="s">
        <v>63</v>
      </c>
      <c r="I57" s="74" t="str">
        <f t="shared" si="0"/>
        <v>未把握型</v>
      </c>
    </row>
    <row r="58" spans="1:9" s="2" customFormat="1" ht="15.75" customHeight="1" x14ac:dyDescent="0.15">
      <c r="A58" s="46" t="s">
        <v>55</v>
      </c>
      <c r="B58" s="12">
        <v>0.8571428571428571</v>
      </c>
      <c r="C58" s="53">
        <v>6</v>
      </c>
      <c r="D58" s="13" t="s">
        <v>62</v>
      </c>
      <c r="E58" s="12">
        <v>0.14285714285714285</v>
      </c>
      <c r="F58" s="11">
        <v>1</v>
      </c>
      <c r="G58" s="12">
        <v>0</v>
      </c>
      <c r="H58" s="11">
        <v>0</v>
      </c>
      <c r="I58" s="11" t="str">
        <f t="shared" si="0"/>
        <v>未受診型</v>
      </c>
    </row>
    <row r="59" spans="1:9" s="2" customFormat="1" ht="15.75" customHeight="1" x14ac:dyDescent="0.15">
      <c r="A59" s="11" t="s">
        <v>56</v>
      </c>
      <c r="B59" s="29">
        <v>9.0909090909090912E-2</v>
      </c>
      <c r="C59" s="50">
        <v>1</v>
      </c>
      <c r="D59" s="30" t="s">
        <v>77</v>
      </c>
      <c r="E59" s="29">
        <v>0</v>
      </c>
      <c r="F59" s="74">
        <v>0</v>
      </c>
      <c r="G59" s="29">
        <v>0.90909090909090906</v>
      </c>
      <c r="H59" s="74">
        <v>10</v>
      </c>
      <c r="I59" s="74" t="str">
        <f t="shared" si="0"/>
        <v>未把握型</v>
      </c>
    </row>
    <row r="60" spans="1:9" s="2" customFormat="1" ht="15.75" customHeight="1" x14ac:dyDescent="0.15">
      <c r="A60" s="11" t="s">
        <v>57</v>
      </c>
      <c r="B60" s="30" t="s">
        <v>63</v>
      </c>
      <c r="C60" s="54" t="s">
        <v>63</v>
      </c>
      <c r="D60" s="30" t="s">
        <v>80</v>
      </c>
      <c r="E60" s="29" t="s">
        <v>63</v>
      </c>
      <c r="F60" s="74" t="s">
        <v>63</v>
      </c>
      <c r="G60" s="29">
        <v>1</v>
      </c>
      <c r="H60" s="74">
        <v>2</v>
      </c>
      <c r="I60" s="74" t="str">
        <f t="shared" si="0"/>
        <v>未受診型</v>
      </c>
    </row>
    <row r="61" spans="1:9" s="2" customFormat="1" ht="15.75" customHeight="1" x14ac:dyDescent="0.15">
      <c r="A61" s="11" t="s">
        <v>58</v>
      </c>
      <c r="B61" s="12"/>
      <c r="C61" s="53"/>
      <c r="D61" s="13" t="s">
        <v>77</v>
      </c>
      <c r="E61" s="12"/>
      <c r="F61" s="11"/>
      <c r="G61" s="12"/>
      <c r="H61" s="11"/>
      <c r="I61" s="11" t="str">
        <f t="shared" si="0"/>
        <v/>
      </c>
    </row>
    <row r="62" spans="1:9" s="2" customFormat="1" ht="15.75" customHeight="1" x14ac:dyDescent="0.15">
      <c r="A62" s="11" t="s">
        <v>59</v>
      </c>
      <c r="B62" s="12">
        <v>1</v>
      </c>
      <c r="C62" s="53">
        <v>2</v>
      </c>
      <c r="D62" s="13" t="s">
        <v>62</v>
      </c>
      <c r="E62" s="12">
        <v>0</v>
      </c>
      <c r="F62" s="11">
        <v>0</v>
      </c>
      <c r="G62" s="12">
        <v>0</v>
      </c>
      <c r="H62" s="11">
        <v>0</v>
      </c>
      <c r="I62" s="11" t="str">
        <f t="shared" si="0"/>
        <v/>
      </c>
    </row>
    <row r="63" spans="1:9" s="2" customFormat="1" ht="15.75" customHeight="1" x14ac:dyDescent="0.15">
      <c r="A63" s="11" t="s">
        <v>60</v>
      </c>
      <c r="B63" s="12" t="s">
        <v>64</v>
      </c>
      <c r="C63" s="53" t="s">
        <v>64</v>
      </c>
      <c r="D63" s="13" t="s">
        <v>62</v>
      </c>
      <c r="E63" s="12" t="s">
        <v>64</v>
      </c>
      <c r="F63" s="11" t="s">
        <v>64</v>
      </c>
      <c r="G63" s="12" t="s">
        <v>64</v>
      </c>
      <c r="H63" s="11" t="s">
        <v>64</v>
      </c>
      <c r="I63" s="11" t="str">
        <f t="shared" si="0"/>
        <v>未把握型</v>
      </c>
    </row>
    <row r="64" spans="1:9" s="2" customFormat="1" ht="15.75" customHeight="1" x14ac:dyDescent="0.15">
      <c r="A64" s="19" t="s">
        <v>61</v>
      </c>
      <c r="B64" s="22"/>
      <c r="C64" s="55"/>
      <c r="D64" s="23" t="s">
        <v>77</v>
      </c>
      <c r="E64" s="22"/>
      <c r="F64" s="19"/>
      <c r="G64" s="22"/>
      <c r="H64" s="19"/>
      <c r="I64" s="19" t="str">
        <f t="shared" si="0"/>
        <v/>
      </c>
    </row>
    <row r="65" spans="1:4" x14ac:dyDescent="0.15">
      <c r="A65" s="43" t="s">
        <v>78</v>
      </c>
      <c r="D65" s="5">
        <f>COUNTIF(D3:D64,"×")</f>
        <v>30</v>
      </c>
    </row>
    <row r="66" spans="1:4" x14ac:dyDescent="0.15">
      <c r="A66" t="s">
        <v>70</v>
      </c>
    </row>
    <row r="67" spans="1:4" x14ac:dyDescent="0.15">
      <c r="A67" t="s">
        <v>71</v>
      </c>
    </row>
  </sheetData>
  <autoFilter ref="A2:F67"/>
  <mergeCells count="1">
    <mergeCell ref="A1:D1"/>
  </mergeCells>
  <phoneticPr fontId="3"/>
  <pageMargins left="0.51181102362204722" right="0.11811023622047245" top="0.35433070866141736" bottom="0" header="0.31496062992125984" footer="0"/>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view="pageBreakPreview" zoomScale="85" zoomScaleNormal="100" zoomScaleSheetLayoutView="85" workbookViewId="0">
      <selection activeCell="B1" sqref="B1:I1048576"/>
    </sheetView>
  </sheetViews>
  <sheetFormatPr defaultRowHeight="13.5" x14ac:dyDescent="0.15"/>
  <cols>
    <col min="1" max="1" width="11.25" customWidth="1"/>
    <col min="2" max="2" width="8.625" customWidth="1"/>
    <col min="4" max="4" width="8.625" style="4" customWidth="1"/>
  </cols>
  <sheetData>
    <row r="1" spans="1:9" ht="18.75" customHeight="1" x14ac:dyDescent="0.15">
      <c r="A1" s="41" t="s">
        <v>74</v>
      </c>
      <c r="B1" s="42"/>
      <c r="D1" s="42"/>
    </row>
    <row r="2" spans="1:9" ht="33.75" customHeight="1" x14ac:dyDescent="0.15">
      <c r="A2" s="1"/>
      <c r="B2" s="6" t="s">
        <v>89</v>
      </c>
      <c r="C2" s="68" t="s">
        <v>90</v>
      </c>
      <c r="D2" s="7" t="s">
        <v>75</v>
      </c>
      <c r="E2" s="6" t="s">
        <v>82</v>
      </c>
      <c r="F2" s="6" t="s">
        <v>81</v>
      </c>
      <c r="G2" s="6" t="s">
        <v>84</v>
      </c>
      <c r="H2" s="6" t="s">
        <v>83</v>
      </c>
      <c r="I2" s="34" t="s">
        <v>93</v>
      </c>
    </row>
    <row r="3" spans="1:9" s="2" customFormat="1" ht="15.75" customHeight="1" x14ac:dyDescent="0.15">
      <c r="A3" s="8" t="s">
        <v>0</v>
      </c>
      <c r="B3" s="31">
        <v>0.61621621621621625</v>
      </c>
      <c r="C3" s="65">
        <v>114</v>
      </c>
      <c r="D3" s="70" t="s">
        <v>77</v>
      </c>
      <c r="E3" s="80">
        <v>0.15135135135135136</v>
      </c>
      <c r="F3" s="79">
        <v>28</v>
      </c>
      <c r="G3" s="80">
        <v>0.23243243243243245</v>
      </c>
      <c r="H3" s="79">
        <v>43</v>
      </c>
      <c r="I3" s="73" t="str">
        <f>IF(E3=0,IF(E3&lt;G3,"未把握型",""),IF(E3&gt;G3,"未受診型", "未把握型"))</f>
        <v>未把握型</v>
      </c>
    </row>
    <row r="4" spans="1:9" s="2" customFormat="1" ht="15.75" customHeight="1" x14ac:dyDescent="0.15">
      <c r="A4" s="11" t="s">
        <v>1</v>
      </c>
      <c r="B4" s="29">
        <v>0.74180327868852458</v>
      </c>
      <c r="C4" s="11">
        <v>181</v>
      </c>
      <c r="D4" s="30" t="s">
        <v>77</v>
      </c>
      <c r="E4" s="29">
        <v>0</v>
      </c>
      <c r="F4" s="74">
        <v>0</v>
      </c>
      <c r="G4" s="29">
        <v>0.25819672131147542</v>
      </c>
      <c r="H4" s="74">
        <v>63</v>
      </c>
      <c r="I4" s="74" t="str">
        <f t="shared" ref="I4:I64" si="0">IF(E4=0,IF(E4&lt;G4,"未把握型",""),IF(E4&gt;G4,"未受診型", "未把握型"))</f>
        <v>未把握型</v>
      </c>
    </row>
    <row r="5" spans="1:9" s="2" customFormat="1" ht="15.75" customHeight="1" x14ac:dyDescent="0.15">
      <c r="A5" s="11" t="s">
        <v>2</v>
      </c>
      <c r="B5" s="29">
        <v>0.62116991643454034</v>
      </c>
      <c r="C5" s="11">
        <v>669</v>
      </c>
      <c r="D5" s="30" t="s">
        <v>77</v>
      </c>
      <c r="E5" s="29">
        <v>0</v>
      </c>
      <c r="F5" s="74">
        <v>0</v>
      </c>
      <c r="G5" s="29">
        <v>0.37883008356545961</v>
      </c>
      <c r="H5" s="74">
        <v>408</v>
      </c>
      <c r="I5" s="74" t="str">
        <f t="shared" si="0"/>
        <v>未把握型</v>
      </c>
    </row>
    <row r="6" spans="1:9" s="2" customFormat="1" ht="15.75" customHeight="1" x14ac:dyDescent="0.15">
      <c r="A6" s="11" t="s">
        <v>3</v>
      </c>
      <c r="B6" s="12">
        <v>0.80744336569579289</v>
      </c>
      <c r="C6" s="11">
        <v>499</v>
      </c>
      <c r="D6" s="14" t="s">
        <v>62</v>
      </c>
      <c r="E6" s="12">
        <v>6.3106796116504854E-2</v>
      </c>
      <c r="F6" s="11">
        <v>39</v>
      </c>
      <c r="G6" s="12">
        <v>0.12944983818770225</v>
      </c>
      <c r="H6" s="11">
        <v>80</v>
      </c>
      <c r="I6" s="11" t="str">
        <f t="shared" si="0"/>
        <v>未把握型</v>
      </c>
    </row>
    <row r="7" spans="1:9" s="2" customFormat="1" ht="15.75" customHeight="1" x14ac:dyDescent="0.15">
      <c r="A7" s="11" t="s">
        <v>4</v>
      </c>
      <c r="B7" s="29">
        <v>0.36635220125786161</v>
      </c>
      <c r="C7" s="11">
        <v>233</v>
      </c>
      <c r="D7" s="30" t="s">
        <v>77</v>
      </c>
      <c r="E7" s="29">
        <v>0</v>
      </c>
      <c r="F7" s="74">
        <v>0</v>
      </c>
      <c r="G7" s="29">
        <v>0.63364779874213839</v>
      </c>
      <c r="H7" s="74">
        <v>403</v>
      </c>
      <c r="I7" s="74" t="str">
        <f t="shared" si="0"/>
        <v>未把握型</v>
      </c>
    </row>
    <row r="8" spans="1:9" s="2" customFormat="1" ht="15.75" customHeight="1" x14ac:dyDescent="0.15">
      <c r="A8" s="11" t="s">
        <v>5</v>
      </c>
      <c r="B8" s="29">
        <v>0.47524752475247523</v>
      </c>
      <c r="C8" s="11">
        <v>192</v>
      </c>
      <c r="D8" s="30" t="s">
        <v>77</v>
      </c>
      <c r="E8" s="29">
        <v>0.22277227722772278</v>
      </c>
      <c r="F8" s="74">
        <v>90</v>
      </c>
      <c r="G8" s="29">
        <v>0.30198019801980197</v>
      </c>
      <c r="H8" s="74">
        <v>122</v>
      </c>
      <c r="I8" s="74" t="str">
        <f t="shared" si="0"/>
        <v>未把握型</v>
      </c>
    </row>
    <row r="9" spans="1:9" s="2" customFormat="1" ht="15.75" customHeight="1" x14ac:dyDescent="0.15">
      <c r="A9" s="11" t="s">
        <v>6</v>
      </c>
      <c r="B9" s="12">
        <v>0.93082524271844658</v>
      </c>
      <c r="C9" s="11">
        <v>767</v>
      </c>
      <c r="D9" s="14" t="s">
        <v>62</v>
      </c>
      <c r="E9" s="12">
        <v>1.9417475728155338E-2</v>
      </c>
      <c r="F9" s="11">
        <v>16</v>
      </c>
      <c r="G9" s="12">
        <v>4.9757281553398057E-2</v>
      </c>
      <c r="H9" s="11">
        <v>41</v>
      </c>
      <c r="I9" s="11" t="str">
        <f t="shared" si="0"/>
        <v>未把握型</v>
      </c>
    </row>
    <row r="10" spans="1:9" s="2" customFormat="1" ht="15.75" customHeight="1" x14ac:dyDescent="0.15">
      <c r="A10" s="11" t="s">
        <v>7</v>
      </c>
      <c r="B10" s="12">
        <v>0.82244897959183672</v>
      </c>
      <c r="C10" s="11">
        <v>1209</v>
      </c>
      <c r="D10" s="14" t="s">
        <v>62</v>
      </c>
      <c r="E10" s="12">
        <v>6.1904761904761907E-2</v>
      </c>
      <c r="F10" s="11">
        <v>91</v>
      </c>
      <c r="G10" s="12">
        <v>0.11564625850340136</v>
      </c>
      <c r="H10" s="11">
        <v>170</v>
      </c>
      <c r="I10" s="11" t="str">
        <f t="shared" si="0"/>
        <v>未把握型</v>
      </c>
    </row>
    <row r="11" spans="1:9" s="2" customFormat="1" ht="15.75" customHeight="1" x14ac:dyDescent="0.15">
      <c r="A11" s="11" t="s">
        <v>8</v>
      </c>
      <c r="B11" s="12">
        <v>0.87267080745341619</v>
      </c>
      <c r="C11" s="11">
        <v>281</v>
      </c>
      <c r="D11" s="13" t="s">
        <v>62</v>
      </c>
      <c r="E11" s="12">
        <v>0</v>
      </c>
      <c r="F11" s="11">
        <v>0</v>
      </c>
      <c r="G11" s="12">
        <v>0.12732919254658384</v>
      </c>
      <c r="H11" s="11">
        <v>41</v>
      </c>
      <c r="I11" s="11" t="str">
        <f t="shared" si="0"/>
        <v>未把握型</v>
      </c>
    </row>
    <row r="12" spans="1:9" s="2" customFormat="1" ht="15.75" customHeight="1" x14ac:dyDescent="0.15">
      <c r="A12" s="11" t="s">
        <v>9</v>
      </c>
      <c r="B12" s="12">
        <v>0.85767097966728278</v>
      </c>
      <c r="C12" s="11">
        <v>464</v>
      </c>
      <c r="D12" s="14" t="s">
        <v>62</v>
      </c>
      <c r="E12" s="12">
        <v>0</v>
      </c>
      <c r="F12" s="11">
        <v>0</v>
      </c>
      <c r="G12" s="12">
        <v>0.14232902033271719</v>
      </c>
      <c r="H12" s="11">
        <v>77</v>
      </c>
      <c r="I12" s="11" t="str">
        <f t="shared" si="0"/>
        <v>未把握型</v>
      </c>
    </row>
    <row r="13" spans="1:9" s="2" customFormat="1" ht="15.75" customHeight="1" x14ac:dyDescent="0.15">
      <c r="A13" s="46" t="s">
        <v>10</v>
      </c>
      <c r="B13" s="12">
        <v>0.96964285714285714</v>
      </c>
      <c r="C13" s="11">
        <v>1629</v>
      </c>
      <c r="D13" s="14" t="s">
        <v>62</v>
      </c>
      <c r="E13" s="12">
        <v>6.5476190476190478E-3</v>
      </c>
      <c r="F13" s="11">
        <v>11</v>
      </c>
      <c r="G13" s="12">
        <v>2.3809523809523808E-2</v>
      </c>
      <c r="H13" s="11">
        <v>40</v>
      </c>
      <c r="I13" s="11" t="str">
        <f t="shared" si="0"/>
        <v>未把握型</v>
      </c>
    </row>
    <row r="14" spans="1:9" s="2" customFormat="1" ht="15.75" customHeight="1" x14ac:dyDescent="0.15">
      <c r="A14" s="11" t="s">
        <v>11</v>
      </c>
      <c r="B14" s="12">
        <v>0.83168927250308267</v>
      </c>
      <c r="C14" s="11">
        <v>1349</v>
      </c>
      <c r="D14" s="14" t="s">
        <v>62</v>
      </c>
      <c r="E14" s="12">
        <v>7.3982737361282368E-3</v>
      </c>
      <c r="F14" s="11">
        <v>12</v>
      </c>
      <c r="G14" s="12">
        <v>0.16091245376078914</v>
      </c>
      <c r="H14" s="11">
        <v>261</v>
      </c>
      <c r="I14" s="11" t="str">
        <f t="shared" si="0"/>
        <v>未把握型</v>
      </c>
    </row>
    <row r="15" spans="1:9" s="2" customFormat="1" ht="15.75" customHeight="1" x14ac:dyDescent="0.15">
      <c r="A15" s="46" t="s">
        <v>12</v>
      </c>
      <c r="B15" s="12">
        <v>0.86858974358974361</v>
      </c>
      <c r="C15" s="11">
        <v>542</v>
      </c>
      <c r="D15" s="14" t="s">
        <v>62</v>
      </c>
      <c r="E15" s="12">
        <v>1.7628205128205128E-2</v>
      </c>
      <c r="F15" s="11">
        <v>11</v>
      </c>
      <c r="G15" s="12">
        <v>0.11378205128205128</v>
      </c>
      <c r="H15" s="11">
        <v>71</v>
      </c>
      <c r="I15" s="11" t="str">
        <f t="shared" si="0"/>
        <v>未把握型</v>
      </c>
    </row>
    <row r="16" spans="1:9" s="2" customFormat="1" ht="15.75" customHeight="1" x14ac:dyDescent="0.15">
      <c r="A16" s="11" t="s">
        <v>13</v>
      </c>
      <c r="B16" s="12">
        <v>0.88770053475935828</v>
      </c>
      <c r="C16" s="11">
        <v>664</v>
      </c>
      <c r="D16" s="14" t="s">
        <v>62</v>
      </c>
      <c r="E16" s="12">
        <v>6.9518716577540107E-2</v>
      </c>
      <c r="F16" s="11">
        <v>52</v>
      </c>
      <c r="G16" s="12">
        <v>4.2780748663101602E-2</v>
      </c>
      <c r="H16" s="11">
        <v>32</v>
      </c>
      <c r="I16" s="11" t="str">
        <f t="shared" si="0"/>
        <v>未受診型</v>
      </c>
    </row>
    <row r="17" spans="1:9" s="2" customFormat="1" ht="15.75" customHeight="1" x14ac:dyDescent="0.15">
      <c r="A17" s="11" t="s">
        <v>14</v>
      </c>
      <c r="B17" s="12">
        <v>0.91368846931894809</v>
      </c>
      <c r="C17" s="11">
        <v>1355</v>
      </c>
      <c r="D17" s="14" t="s">
        <v>62</v>
      </c>
      <c r="E17" s="12">
        <v>7.9568442346594742E-2</v>
      </c>
      <c r="F17" s="11">
        <v>118</v>
      </c>
      <c r="G17" s="12">
        <v>6.7430883344571811E-3</v>
      </c>
      <c r="H17" s="11">
        <v>10</v>
      </c>
      <c r="I17" s="11" t="str">
        <f t="shared" si="0"/>
        <v>未受診型</v>
      </c>
    </row>
    <row r="18" spans="1:9" s="2" customFormat="1" ht="15.75" customHeight="1" x14ac:dyDescent="0.15">
      <c r="A18" s="11" t="s">
        <v>15</v>
      </c>
      <c r="B18" s="29">
        <v>0.68697123519458547</v>
      </c>
      <c r="C18" s="11">
        <v>406</v>
      </c>
      <c r="D18" s="30" t="s">
        <v>77</v>
      </c>
      <c r="E18" s="29">
        <v>5.7529610829103212E-2</v>
      </c>
      <c r="F18" s="74">
        <v>34</v>
      </c>
      <c r="G18" s="29">
        <v>0.25549915397631134</v>
      </c>
      <c r="H18" s="74">
        <v>151</v>
      </c>
      <c r="I18" s="74" t="str">
        <f t="shared" si="0"/>
        <v>未把握型</v>
      </c>
    </row>
    <row r="19" spans="1:9" s="2" customFormat="1" ht="15.75" customHeight="1" x14ac:dyDescent="0.15">
      <c r="A19" s="11" t="s">
        <v>16</v>
      </c>
      <c r="B19" s="12">
        <v>0.96401515151515149</v>
      </c>
      <c r="C19" s="11">
        <v>509</v>
      </c>
      <c r="D19" s="14" t="s">
        <v>62</v>
      </c>
      <c r="E19" s="12">
        <v>0</v>
      </c>
      <c r="F19" s="11">
        <v>0</v>
      </c>
      <c r="G19" s="12">
        <v>3.5984848484848488E-2</v>
      </c>
      <c r="H19" s="11">
        <v>19</v>
      </c>
      <c r="I19" s="11" t="str">
        <f t="shared" si="0"/>
        <v>未把握型</v>
      </c>
    </row>
    <row r="20" spans="1:9" s="2" customFormat="1" ht="15.75" customHeight="1" x14ac:dyDescent="0.15">
      <c r="A20" s="11" t="s">
        <v>17</v>
      </c>
      <c r="B20" s="12">
        <v>0.95136778115501519</v>
      </c>
      <c r="C20" s="11">
        <v>313</v>
      </c>
      <c r="D20" s="14" t="s">
        <v>62</v>
      </c>
      <c r="E20" s="12">
        <v>0</v>
      </c>
      <c r="F20" s="11">
        <v>0</v>
      </c>
      <c r="G20" s="12">
        <v>4.8632218844984802E-2</v>
      </c>
      <c r="H20" s="11">
        <v>16</v>
      </c>
      <c r="I20" s="11" t="str">
        <f t="shared" si="0"/>
        <v>未把握型</v>
      </c>
    </row>
    <row r="21" spans="1:9" s="2" customFormat="1" ht="15.75" customHeight="1" x14ac:dyDescent="0.15">
      <c r="A21" s="11" t="s">
        <v>18</v>
      </c>
      <c r="B21" s="29">
        <v>0.76445396145610278</v>
      </c>
      <c r="C21" s="11">
        <v>714</v>
      </c>
      <c r="D21" s="30" t="s">
        <v>77</v>
      </c>
      <c r="E21" s="29">
        <v>5.3533190578158455E-3</v>
      </c>
      <c r="F21" s="74">
        <v>5</v>
      </c>
      <c r="G21" s="29">
        <v>0.23019271948608136</v>
      </c>
      <c r="H21" s="74">
        <v>215</v>
      </c>
      <c r="I21" s="74" t="str">
        <f t="shared" si="0"/>
        <v>未把握型</v>
      </c>
    </row>
    <row r="22" spans="1:9" s="2" customFormat="1" ht="15.75" customHeight="1" x14ac:dyDescent="0.15">
      <c r="A22" s="11" t="s">
        <v>19</v>
      </c>
      <c r="B22" s="12">
        <v>0.95478374836172997</v>
      </c>
      <c r="C22" s="11">
        <v>1457</v>
      </c>
      <c r="D22" s="14" t="s">
        <v>62</v>
      </c>
      <c r="E22" s="12">
        <v>8.5190039318479693E-3</v>
      </c>
      <c r="F22" s="11">
        <v>13</v>
      </c>
      <c r="G22" s="12">
        <v>3.669724770642202E-2</v>
      </c>
      <c r="H22" s="11">
        <v>56</v>
      </c>
      <c r="I22" s="11" t="str">
        <f t="shared" si="0"/>
        <v>未把握型</v>
      </c>
    </row>
    <row r="23" spans="1:9" s="2" customFormat="1" ht="15.75" customHeight="1" x14ac:dyDescent="0.15">
      <c r="A23" s="11" t="s">
        <v>20</v>
      </c>
      <c r="B23" s="12">
        <v>0.92704626334519569</v>
      </c>
      <c r="C23" s="11">
        <v>521</v>
      </c>
      <c r="D23" s="14" t="s">
        <v>62</v>
      </c>
      <c r="E23" s="12">
        <v>2.3131672597864767E-2</v>
      </c>
      <c r="F23" s="11">
        <v>13</v>
      </c>
      <c r="G23" s="12">
        <v>4.9822064056939501E-2</v>
      </c>
      <c r="H23" s="11">
        <v>28</v>
      </c>
      <c r="I23" s="11" t="str">
        <f t="shared" si="0"/>
        <v>未把握型</v>
      </c>
    </row>
    <row r="24" spans="1:9" s="2" customFormat="1" ht="15.75" customHeight="1" x14ac:dyDescent="0.15">
      <c r="A24" s="11" t="s">
        <v>21</v>
      </c>
      <c r="B24" s="12">
        <v>0.9073684210526316</v>
      </c>
      <c r="C24" s="11">
        <v>431</v>
      </c>
      <c r="D24" s="14" t="s">
        <v>62</v>
      </c>
      <c r="E24" s="12">
        <v>6.3157894736842104E-3</v>
      </c>
      <c r="F24" s="11">
        <v>3</v>
      </c>
      <c r="G24" s="12">
        <v>8.6315789473684207E-2</v>
      </c>
      <c r="H24" s="11">
        <v>41</v>
      </c>
      <c r="I24" s="11" t="str">
        <f t="shared" si="0"/>
        <v>未把握型</v>
      </c>
    </row>
    <row r="25" spans="1:9" s="2" customFormat="1" ht="15.75" customHeight="1" x14ac:dyDescent="0.15">
      <c r="A25" s="11" t="s">
        <v>22</v>
      </c>
      <c r="B25" s="12">
        <v>0.91919191919191923</v>
      </c>
      <c r="C25" s="11">
        <v>1001</v>
      </c>
      <c r="D25" s="14" t="s">
        <v>62</v>
      </c>
      <c r="E25" s="12">
        <v>1.8365472910927456E-2</v>
      </c>
      <c r="F25" s="11">
        <v>20</v>
      </c>
      <c r="G25" s="12">
        <v>6.2442607897153349E-2</v>
      </c>
      <c r="H25" s="11">
        <v>68</v>
      </c>
      <c r="I25" s="11" t="str">
        <f t="shared" si="0"/>
        <v>未把握型</v>
      </c>
    </row>
    <row r="26" spans="1:9" s="2" customFormat="1" ht="15.75" customHeight="1" x14ac:dyDescent="0.15">
      <c r="A26" s="46" t="s">
        <v>23</v>
      </c>
      <c r="B26" s="12">
        <v>0.98134328358208955</v>
      </c>
      <c r="C26" s="11">
        <v>526</v>
      </c>
      <c r="D26" s="14" t="s">
        <v>62</v>
      </c>
      <c r="E26" s="12">
        <v>1.1194029850746268E-2</v>
      </c>
      <c r="F26" s="11">
        <v>6</v>
      </c>
      <c r="G26" s="12">
        <v>7.462686567164179E-3</v>
      </c>
      <c r="H26" s="11">
        <v>4</v>
      </c>
      <c r="I26" s="11" t="str">
        <f t="shared" si="0"/>
        <v>未受診型</v>
      </c>
    </row>
    <row r="27" spans="1:9" s="2" customFormat="1" ht="15.75" customHeight="1" x14ac:dyDescent="0.15">
      <c r="A27" s="11" t="s">
        <v>24</v>
      </c>
      <c r="B27" s="12">
        <v>0.87850467289719625</v>
      </c>
      <c r="C27" s="11">
        <v>470</v>
      </c>
      <c r="D27" s="14" t="s">
        <v>62</v>
      </c>
      <c r="E27" s="12">
        <v>2.8037383177570093E-2</v>
      </c>
      <c r="F27" s="11">
        <v>15</v>
      </c>
      <c r="G27" s="12">
        <v>9.3457943925233641E-2</v>
      </c>
      <c r="H27" s="11">
        <v>50</v>
      </c>
      <c r="I27" s="11" t="str">
        <f t="shared" si="0"/>
        <v>未把握型</v>
      </c>
    </row>
    <row r="28" spans="1:9" s="2" customFormat="1" ht="15.75" customHeight="1" x14ac:dyDescent="0.15">
      <c r="A28" s="11" t="s">
        <v>25</v>
      </c>
      <c r="B28" s="29">
        <v>0.75221238938053092</v>
      </c>
      <c r="C28" s="11">
        <v>170</v>
      </c>
      <c r="D28" s="30" t="s">
        <v>77</v>
      </c>
      <c r="E28" s="29">
        <v>0</v>
      </c>
      <c r="F28" s="74">
        <v>0</v>
      </c>
      <c r="G28" s="29">
        <v>0.24778761061946902</v>
      </c>
      <c r="H28" s="74">
        <v>56</v>
      </c>
      <c r="I28" s="74" t="str">
        <f t="shared" si="0"/>
        <v>未把握型</v>
      </c>
    </row>
    <row r="29" spans="1:9" s="2" customFormat="1" ht="15.75" customHeight="1" x14ac:dyDescent="0.15">
      <c r="A29" s="11" t="s">
        <v>26</v>
      </c>
      <c r="B29" s="12">
        <v>0.85185185185185186</v>
      </c>
      <c r="C29" s="11">
        <v>276</v>
      </c>
      <c r="D29" s="14" t="s">
        <v>62</v>
      </c>
      <c r="E29" s="12">
        <v>0</v>
      </c>
      <c r="F29" s="11">
        <v>0</v>
      </c>
      <c r="G29" s="12">
        <v>0.14814814814814814</v>
      </c>
      <c r="H29" s="11">
        <v>48</v>
      </c>
      <c r="I29" s="11" t="str">
        <f t="shared" si="0"/>
        <v>未把握型</v>
      </c>
    </row>
    <row r="30" spans="1:9" s="2" customFormat="1" ht="15.75" customHeight="1" x14ac:dyDescent="0.15">
      <c r="A30" s="11" t="s">
        <v>27</v>
      </c>
      <c r="B30" s="29">
        <v>0.7578125</v>
      </c>
      <c r="C30" s="11">
        <v>97</v>
      </c>
      <c r="D30" s="30" t="s">
        <v>77</v>
      </c>
      <c r="E30" s="29">
        <v>0</v>
      </c>
      <c r="F30" s="74">
        <v>0</v>
      </c>
      <c r="G30" s="29">
        <v>0.2421875</v>
      </c>
      <c r="H30" s="74">
        <v>31</v>
      </c>
      <c r="I30" s="74" t="str">
        <f t="shared" si="0"/>
        <v>未把握型</v>
      </c>
    </row>
    <row r="31" spans="1:9" s="2" customFormat="1" ht="15.75" customHeight="1" x14ac:dyDescent="0.15">
      <c r="A31" s="46" t="s">
        <v>28</v>
      </c>
      <c r="B31" s="12">
        <v>0.96179775280898872</v>
      </c>
      <c r="C31" s="11">
        <v>428</v>
      </c>
      <c r="D31" s="14" t="s">
        <v>62</v>
      </c>
      <c r="E31" s="12">
        <v>1.1235955056179775E-2</v>
      </c>
      <c r="F31" s="11">
        <v>5</v>
      </c>
      <c r="G31" s="12">
        <v>2.6966292134831461E-2</v>
      </c>
      <c r="H31" s="11">
        <v>12</v>
      </c>
      <c r="I31" s="11" t="str">
        <f t="shared" si="0"/>
        <v>未把握型</v>
      </c>
    </row>
    <row r="32" spans="1:9" s="2" customFormat="1" ht="15.75" customHeight="1" x14ac:dyDescent="0.15">
      <c r="A32" s="11" t="s">
        <v>29</v>
      </c>
      <c r="B32" s="12">
        <v>0.8606060606060606</v>
      </c>
      <c r="C32" s="11">
        <v>142</v>
      </c>
      <c r="D32" s="14" t="s">
        <v>62</v>
      </c>
      <c r="E32" s="12">
        <v>0</v>
      </c>
      <c r="F32" s="11">
        <v>0</v>
      </c>
      <c r="G32" s="12">
        <v>0.1393939393939394</v>
      </c>
      <c r="H32" s="11">
        <v>23</v>
      </c>
      <c r="I32" s="11" t="str">
        <f t="shared" si="0"/>
        <v>未把握型</v>
      </c>
    </row>
    <row r="33" spans="1:9" s="2" customFormat="1" ht="15.75" customHeight="1" x14ac:dyDescent="0.15">
      <c r="A33" s="11" t="s">
        <v>30</v>
      </c>
      <c r="B33" s="12">
        <v>0.90595611285266453</v>
      </c>
      <c r="C33" s="11">
        <v>289</v>
      </c>
      <c r="D33" s="14" t="s">
        <v>62</v>
      </c>
      <c r="E33" s="12">
        <v>2.8213166144200628E-2</v>
      </c>
      <c r="F33" s="11">
        <v>9</v>
      </c>
      <c r="G33" s="12">
        <v>6.5830721003134793E-2</v>
      </c>
      <c r="H33" s="11">
        <v>21</v>
      </c>
      <c r="I33" s="11" t="str">
        <f t="shared" si="0"/>
        <v>未把握型</v>
      </c>
    </row>
    <row r="34" spans="1:9" s="2" customFormat="1" ht="15.75" customHeight="1" x14ac:dyDescent="0.15">
      <c r="A34" s="11" t="s">
        <v>31</v>
      </c>
      <c r="B34" s="12">
        <v>0.84941675503711556</v>
      </c>
      <c r="C34" s="11">
        <v>801</v>
      </c>
      <c r="D34" s="14" t="s">
        <v>62</v>
      </c>
      <c r="E34" s="12">
        <v>6.3626723223753979E-3</v>
      </c>
      <c r="F34" s="11">
        <v>6</v>
      </c>
      <c r="G34" s="12">
        <v>0.14422057264050903</v>
      </c>
      <c r="H34" s="11">
        <v>136</v>
      </c>
      <c r="I34" s="11" t="str">
        <f t="shared" si="0"/>
        <v>未把握型</v>
      </c>
    </row>
    <row r="35" spans="1:9" s="2" customFormat="1" ht="15.75" customHeight="1" x14ac:dyDescent="0.15">
      <c r="A35" s="11" t="s">
        <v>32</v>
      </c>
      <c r="B35" s="12">
        <v>0.82098765432098764</v>
      </c>
      <c r="C35" s="11">
        <v>133</v>
      </c>
      <c r="D35" s="14" t="s">
        <v>62</v>
      </c>
      <c r="E35" s="12">
        <v>8.0246913580246909E-2</v>
      </c>
      <c r="F35" s="11">
        <v>13</v>
      </c>
      <c r="G35" s="12">
        <v>9.8765432098765427E-2</v>
      </c>
      <c r="H35" s="11">
        <v>16</v>
      </c>
      <c r="I35" s="11" t="str">
        <f t="shared" si="0"/>
        <v>未把握型</v>
      </c>
    </row>
    <row r="36" spans="1:9" s="2" customFormat="1" ht="15.75" customHeight="1" x14ac:dyDescent="0.15">
      <c r="A36" s="11" t="s">
        <v>33</v>
      </c>
      <c r="B36" s="12">
        <v>0.87301587301587302</v>
      </c>
      <c r="C36" s="11">
        <v>385</v>
      </c>
      <c r="D36" s="14" t="s">
        <v>62</v>
      </c>
      <c r="E36" s="12">
        <v>0</v>
      </c>
      <c r="F36" s="11">
        <v>0</v>
      </c>
      <c r="G36" s="12">
        <v>0.12698412698412698</v>
      </c>
      <c r="H36" s="11">
        <v>56</v>
      </c>
      <c r="I36" s="11" t="str">
        <f t="shared" si="0"/>
        <v>未把握型</v>
      </c>
    </row>
    <row r="37" spans="1:9" s="2" customFormat="1" ht="15.75" customHeight="1" x14ac:dyDescent="0.15">
      <c r="A37" s="11" t="s">
        <v>34</v>
      </c>
      <c r="B37" s="12">
        <v>0.96618357487922701</v>
      </c>
      <c r="C37" s="11">
        <v>200</v>
      </c>
      <c r="D37" s="14" t="s">
        <v>62</v>
      </c>
      <c r="E37" s="12">
        <v>9.6618357487922701E-3</v>
      </c>
      <c r="F37" s="11">
        <v>2</v>
      </c>
      <c r="G37" s="12">
        <v>2.4154589371980676E-2</v>
      </c>
      <c r="H37" s="11">
        <v>5</v>
      </c>
      <c r="I37" s="11" t="str">
        <f t="shared" si="0"/>
        <v>未把握型</v>
      </c>
    </row>
    <row r="38" spans="1:9" s="2" customFormat="1" ht="15.75" customHeight="1" x14ac:dyDescent="0.15">
      <c r="A38" s="46" t="s">
        <v>35</v>
      </c>
      <c r="B38" s="12">
        <v>0.91394658753709201</v>
      </c>
      <c r="C38" s="11">
        <v>308</v>
      </c>
      <c r="D38" s="14" t="s">
        <v>62</v>
      </c>
      <c r="E38" s="12">
        <v>2.967359050445104E-3</v>
      </c>
      <c r="F38" s="11">
        <v>1</v>
      </c>
      <c r="G38" s="12">
        <v>8.3086053412462904E-2</v>
      </c>
      <c r="H38" s="11">
        <v>28</v>
      </c>
      <c r="I38" s="11" t="str">
        <f t="shared" si="0"/>
        <v>未把握型</v>
      </c>
    </row>
    <row r="39" spans="1:9" s="2" customFormat="1" ht="15.75" customHeight="1" x14ac:dyDescent="0.15">
      <c r="A39" s="11" t="s">
        <v>36</v>
      </c>
      <c r="B39" s="12">
        <v>0.89880952380952384</v>
      </c>
      <c r="C39" s="11">
        <v>151</v>
      </c>
      <c r="D39" s="14" t="s">
        <v>62</v>
      </c>
      <c r="E39" s="12">
        <v>0</v>
      </c>
      <c r="F39" s="11">
        <v>0</v>
      </c>
      <c r="G39" s="12">
        <v>0.10119047619047619</v>
      </c>
      <c r="H39" s="11">
        <v>17</v>
      </c>
      <c r="I39" s="11" t="str">
        <f t="shared" si="0"/>
        <v>未把握型</v>
      </c>
    </row>
    <row r="40" spans="1:9" s="2" customFormat="1" ht="15.75" customHeight="1" x14ac:dyDescent="0.15">
      <c r="A40" s="46" t="s">
        <v>37</v>
      </c>
      <c r="B40" s="12">
        <v>0.93495934959349591</v>
      </c>
      <c r="C40" s="11">
        <v>115</v>
      </c>
      <c r="D40" s="14" t="s">
        <v>62</v>
      </c>
      <c r="E40" s="12">
        <v>8.130081300813009E-3</v>
      </c>
      <c r="F40" s="11">
        <v>1</v>
      </c>
      <c r="G40" s="12">
        <v>5.6910569105691054E-2</v>
      </c>
      <c r="H40" s="11">
        <v>7</v>
      </c>
      <c r="I40" s="11" t="str">
        <f t="shared" si="0"/>
        <v>未把握型</v>
      </c>
    </row>
    <row r="41" spans="1:9" s="2" customFormat="1" ht="15.75" customHeight="1" x14ac:dyDescent="0.15">
      <c r="A41" s="11" t="s">
        <v>38</v>
      </c>
      <c r="B41" s="29">
        <v>0.5280898876404494</v>
      </c>
      <c r="C41" s="11">
        <v>47</v>
      </c>
      <c r="D41" s="30" t="s">
        <v>77</v>
      </c>
      <c r="E41" s="29">
        <v>3.3707865168539325E-2</v>
      </c>
      <c r="F41" s="74">
        <v>3</v>
      </c>
      <c r="G41" s="29">
        <v>0.43820224719101125</v>
      </c>
      <c r="H41" s="74">
        <v>39</v>
      </c>
      <c r="I41" s="74" t="str">
        <f t="shared" si="0"/>
        <v>未把握型</v>
      </c>
    </row>
    <row r="42" spans="1:9" s="2" customFormat="1" ht="15.75" customHeight="1" x14ac:dyDescent="0.15">
      <c r="A42" s="11" t="s">
        <v>39</v>
      </c>
      <c r="B42" s="29">
        <v>0.72</v>
      </c>
      <c r="C42" s="11">
        <v>18</v>
      </c>
      <c r="D42" s="30" t="s">
        <v>77</v>
      </c>
      <c r="E42" s="29">
        <v>0</v>
      </c>
      <c r="F42" s="74">
        <v>0</v>
      </c>
      <c r="G42" s="29">
        <v>0.28000000000000003</v>
      </c>
      <c r="H42" s="74">
        <v>7</v>
      </c>
      <c r="I42" s="74" t="str">
        <f t="shared" si="0"/>
        <v>未把握型</v>
      </c>
    </row>
    <row r="43" spans="1:9" s="2" customFormat="1" ht="15.75" customHeight="1" x14ac:dyDescent="0.15">
      <c r="A43" s="46" t="s">
        <v>40</v>
      </c>
      <c r="B43" s="12">
        <v>0.91578947368421049</v>
      </c>
      <c r="C43" s="11">
        <v>87</v>
      </c>
      <c r="D43" s="14" t="s">
        <v>62</v>
      </c>
      <c r="E43" s="12">
        <v>0</v>
      </c>
      <c r="F43" s="11">
        <v>0</v>
      </c>
      <c r="G43" s="12">
        <v>8.4210526315789472E-2</v>
      </c>
      <c r="H43" s="11">
        <v>8</v>
      </c>
      <c r="I43" s="11" t="str">
        <f t="shared" si="0"/>
        <v>未把握型</v>
      </c>
    </row>
    <row r="44" spans="1:9" s="2" customFormat="1" ht="15.75" customHeight="1" x14ac:dyDescent="0.15">
      <c r="A44" s="11" t="s">
        <v>41</v>
      </c>
      <c r="B44" s="29">
        <v>0.79020979020979021</v>
      </c>
      <c r="C44" s="11">
        <v>113</v>
      </c>
      <c r="D44" s="30" t="s">
        <v>77</v>
      </c>
      <c r="E44" s="29">
        <v>4.8951048951048952E-2</v>
      </c>
      <c r="F44" s="74">
        <v>7</v>
      </c>
      <c r="G44" s="29">
        <v>0.16083916083916083</v>
      </c>
      <c r="H44" s="74">
        <v>23</v>
      </c>
      <c r="I44" s="74" t="str">
        <f t="shared" si="0"/>
        <v>未把握型</v>
      </c>
    </row>
    <row r="45" spans="1:9" s="2" customFormat="1" ht="15.75" customHeight="1" x14ac:dyDescent="0.15">
      <c r="A45" s="11" t="s">
        <v>42</v>
      </c>
      <c r="B45" s="12">
        <v>0.80373831775700932</v>
      </c>
      <c r="C45" s="11">
        <v>172</v>
      </c>
      <c r="D45" s="14" t="s">
        <v>62</v>
      </c>
      <c r="E45" s="12">
        <v>9.3457943925233638E-3</v>
      </c>
      <c r="F45" s="11">
        <v>2</v>
      </c>
      <c r="G45" s="12">
        <v>0.18691588785046728</v>
      </c>
      <c r="H45" s="11">
        <v>40</v>
      </c>
      <c r="I45" s="11" t="str">
        <f t="shared" si="0"/>
        <v>未把握型</v>
      </c>
    </row>
    <row r="46" spans="1:9" s="2" customFormat="1" ht="15.75" customHeight="1" x14ac:dyDescent="0.15">
      <c r="A46" s="11" t="s">
        <v>43</v>
      </c>
      <c r="B46" s="12">
        <v>0.89655172413793105</v>
      </c>
      <c r="C46" s="11">
        <v>78</v>
      </c>
      <c r="D46" s="14" t="s">
        <v>62</v>
      </c>
      <c r="E46" s="12">
        <v>0</v>
      </c>
      <c r="F46" s="11">
        <v>0</v>
      </c>
      <c r="G46" s="12">
        <v>0.10344827586206896</v>
      </c>
      <c r="H46" s="11">
        <v>9</v>
      </c>
      <c r="I46" s="11" t="str">
        <f t="shared" si="0"/>
        <v>未把握型</v>
      </c>
    </row>
    <row r="47" spans="1:9" s="2" customFormat="1" ht="15.75" customHeight="1" x14ac:dyDescent="0.15">
      <c r="A47" s="11" t="s">
        <v>44</v>
      </c>
      <c r="B47" s="12">
        <v>0.89473684210526316</v>
      </c>
      <c r="C47" s="11">
        <v>289</v>
      </c>
      <c r="D47" s="14" t="s">
        <v>62</v>
      </c>
      <c r="E47" s="12">
        <v>6.1919504643962852E-3</v>
      </c>
      <c r="F47" s="11">
        <v>2</v>
      </c>
      <c r="G47" s="12">
        <v>9.9071207430340563E-2</v>
      </c>
      <c r="H47" s="11">
        <v>32</v>
      </c>
      <c r="I47" s="11" t="str">
        <f t="shared" si="0"/>
        <v>未把握型</v>
      </c>
    </row>
    <row r="48" spans="1:9" s="2" customFormat="1" ht="15.75" customHeight="1" x14ac:dyDescent="0.15">
      <c r="A48" s="11" t="s">
        <v>45</v>
      </c>
      <c r="B48" s="29">
        <v>0.71818181818181814</v>
      </c>
      <c r="C48" s="11">
        <v>79</v>
      </c>
      <c r="D48" s="30" t="s">
        <v>77</v>
      </c>
      <c r="E48" s="29">
        <v>5.4545454545454543E-2</v>
      </c>
      <c r="F48" s="74">
        <v>6</v>
      </c>
      <c r="G48" s="29">
        <v>0.22727272727272727</v>
      </c>
      <c r="H48" s="74">
        <v>25</v>
      </c>
      <c r="I48" s="74" t="str">
        <f t="shared" si="0"/>
        <v>未把握型</v>
      </c>
    </row>
    <row r="49" spans="1:9" s="2" customFormat="1" ht="15.75" customHeight="1" x14ac:dyDescent="0.15">
      <c r="A49" s="46" t="s">
        <v>46</v>
      </c>
      <c r="B49" s="12">
        <v>0.87050359712230219</v>
      </c>
      <c r="C49" s="11">
        <v>121</v>
      </c>
      <c r="D49" s="14" t="s">
        <v>62</v>
      </c>
      <c r="E49" s="12">
        <v>3.5971223021582732E-2</v>
      </c>
      <c r="F49" s="11">
        <v>5</v>
      </c>
      <c r="G49" s="12">
        <v>9.3525179856115109E-2</v>
      </c>
      <c r="H49" s="11">
        <v>13</v>
      </c>
      <c r="I49" s="11" t="str">
        <f t="shared" si="0"/>
        <v>未把握型</v>
      </c>
    </row>
    <row r="50" spans="1:9" s="2" customFormat="1" ht="15.75" customHeight="1" x14ac:dyDescent="0.15">
      <c r="A50" s="11" t="s">
        <v>47</v>
      </c>
      <c r="B50" s="29">
        <v>0.71345029239766078</v>
      </c>
      <c r="C50" s="11">
        <v>122</v>
      </c>
      <c r="D50" s="30" t="s">
        <v>77</v>
      </c>
      <c r="E50" s="29">
        <v>5.8479532163742687E-2</v>
      </c>
      <c r="F50" s="74">
        <v>10</v>
      </c>
      <c r="G50" s="29">
        <v>0.22807017543859648</v>
      </c>
      <c r="H50" s="74">
        <v>39</v>
      </c>
      <c r="I50" s="74" t="str">
        <f t="shared" si="0"/>
        <v>未把握型</v>
      </c>
    </row>
    <row r="51" spans="1:9" s="2" customFormat="1" ht="15.75" customHeight="1" x14ac:dyDescent="0.15">
      <c r="A51" s="11" t="s">
        <v>48</v>
      </c>
      <c r="B51" s="12">
        <v>0.94772344013490728</v>
      </c>
      <c r="C51" s="11">
        <v>562</v>
      </c>
      <c r="D51" s="14" t="s">
        <v>62</v>
      </c>
      <c r="E51" s="12">
        <v>1.3490725126475547E-2</v>
      </c>
      <c r="F51" s="11">
        <v>8</v>
      </c>
      <c r="G51" s="12">
        <v>3.87858347386172E-2</v>
      </c>
      <c r="H51" s="11">
        <v>23</v>
      </c>
      <c r="I51" s="11" t="str">
        <f t="shared" si="0"/>
        <v>未把握型</v>
      </c>
    </row>
    <row r="52" spans="1:9" s="2" customFormat="1" ht="15.75" customHeight="1" x14ac:dyDescent="0.15">
      <c r="A52" s="11" t="s">
        <v>49</v>
      </c>
      <c r="B52" s="29">
        <v>0.75510204081632648</v>
      </c>
      <c r="C52" s="11">
        <v>37</v>
      </c>
      <c r="D52" s="30" t="s">
        <v>77</v>
      </c>
      <c r="E52" s="29">
        <v>2.0408163265306121E-2</v>
      </c>
      <c r="F52" s="74">
        <v>1</v>
      </c>
      <c r="G52" s="29">
        <v>0.22448979591836735</v>
      </c>
      <c r="H52" s="74">
        <v>11</v>
      </c>
      <c r="I52" s="74" t="str">
        <f t="shared" si="0"/>
        <v>未把握型</v>
      </c>
    </row>
    <row r="53" spans="1:9" s="2" customFormat="1" ht="15.75" customHeight="1" x14ac:dyDescent="0.15">
      <c r="A53" s="11" t="s">
        <v>50</v>
      </c>
      <c r="B53" s="29">
        <v>0.76923076923076927</v>
      </c>
      <c r="C53" s="11">
        <v>30</v>
      </c>
      <c r="D53" s="30" t="s">
        <v>77</v>
      </c>
      <c r="E53" s="29">
        <v>7.6923076923076927E-2</v>
      </c>
      <c r="F53" s="74">
        <v>3</v>
      </c>
      <c r="G53" s="29">
        <v>0.15384615384615385</v>
      </c>
      <c r="H53" s="74">
        <v>6</v>
      </c>
      <c r="I53" s="74" t="str">
        <f t="shared" si="0"/>
        <v>未把握型</v>
      </c>
    </row>
    <row r="54" spans="1:9" s="2" customFormat="1" ht="15.75" customHeight="1" x14ac:dyDescent="0.15">
      <c r="A54" s="11" t="s">
        <v>51</v>
      </c>
      <c r="B54" s="29">
        <v>0.5</v>
      </c>
      <c r="C54" s="11">
        <v>1</v>
      </c>
      <c r="D54" s="30" t="s">
        <v>77</v>
      </c>
      <c r="E54" s="29">
        <v>0.5</v>
      </c>
      <c r="F54" s="74">
        <v>1</v>
      </c>
      <c r="G54" s="29">
        <v>0</v>
      </c>
      <c r="H54" s="74">
        <v>0</v>
      </c>
      <c r="I54" s="74" t="str">
        <f t="shared" si="0"/>
        <v>未受診型</v>
      </c>
    </row>
    <row r="55" spans="1:9" s="2" customFormat="1" ht="15.75" customHeight="1" x14ac:dyDescent="0.15">
      <c r="A55" s="11" t="s">
        <v>52</v>
      </c>
      <c r="B55" s="29">
        <v>0.5</v>
      </c>
      <c r="C55" s="11">
        <v>6</v>
      </c>
      <c r="D55" s="30" t="s">
        <v>77</v>
      </c>
      <c r="E55" s="29">
        <v>0</v>
      </c>
      <c r="F55" s="74">
        <v>0</v>
      </c>
      <c r="G55" s="29">
        <v>0.5</v>
      </c>
      <c r="H55" s="74">
        <v>6</v>
      </c>
      <c r="I55" s="74" t="str">
        <f t="shared" si="0"/>
        <v>未把握型</v>
      </c>
    </row>
    <row r="56" spans="1:9" s="2" customFormat="1" ht="15.75" customHeight="1" x14ac:dyDescent="0.15">
      <c r="A56" s="11" t="s">
        <v>53</v>
      </c>
      <c r="B56" s="29">
        <v>0.75</v>
      </c>
      <c r="C56" s="11">
        <v>6</v>
      </c>
      <c r="D56" s="30" t="s">
        <v>77</v>
      </c>
      <c r="E56" s="29">
        <v>0</v>
      </c>
      <c r="F56" s="74">
        <v>0</v>
      </c>
      <c r="G56" s="29">
        <v>0.25</v>
      </c>
      <c r="H56" s="74">
        <v>2</v>
      </c>
      <c r="I56" s="74" t="str">
        <f t="shared" si="0"/>
        <v>未把握型</v>
      </c>
    </row>
    <row r="57" spans="1:9" s="2" customFormat="1" ht="15.75" customHeight="1" x14ac:dyDescent="0.15">
      <c r="A57" s="11" t="s">
        <v>54</v>
      </c>
      <c r="B57" s="12"/>
      <c r="C57" s="11"/>
      <c r="D57" s="14" t="s">
        <v>77</v>
      </c>
      <c r="E57" s="12"/>
      <c r="F57" s="11"/>
      <c r="G57" s="12"/>
      <c r="H57" s="11"/>
      <c r="I57" s="11" t="str">
        <f t="shared" si="0"/>
        <v/>
      </c>
    </row>
    <row r="58" spans="1:9" s="2" customFormat="1" ht="15.75" customHeight="1" x14ac:dyDescent="0.15">
      <c r="A58" s="46" t="s">
        <v>55</v>
      </c>
      <c r="B58" s="12">
        <v>1</v>
      </c>
      <c r="C58" s="11">
        <v>12</v>
      </c>
      <c r="D58" s="14" t="s">
        <v>62</v>
      </c>
      <c r="E58" s="12">
        <v>0</v>
      </c>
      <c r="F58" s="11">
        <v>0</v>
      </c>
      <c r="G58" s="12">
        <v>0</v>
      </c>
      <c r="H58" s="11">
        <v>0</v>
      </c>
      <c r="I58" s="11" t="str">
        <f t="shared" si="0"/>
        <v/>
      </c>
    </row>
    <row r="59" spans="1:9" s="2" customFormat="1" ht="15.75" customHeight="1" x14ac:dyDescent="0.15">
      <c r="A59" s="11" t="s">
        <v>56</v>
      </c>
      <c r="B59" s="29">
        <v>0</v>
      </c>
      <c r="C59" s="11">
        <v>0</v>
      </c>
      <c r="D59" s="30" t="s">
        <v>77</v>
      </c>
      <c r="E59" s="29">
        <v>0</v>
      </c>
      <c r="F59" s="74">
        <v>0</v>
      </c>
      <c r="G59" s="29">
        <v>1</v>
      </c>
      <c r="H59" s="74">
        <v>4</v>
      </c>
      <c r="I59" s="74" t="str">
        <f t="shared" si="0"/>
        <v>未把握型</v>
      </c>
    </row>
    <row r="60" spans="1:9" s="2" customFormat="1" ht="15.75" customHeight="1" x14ac:dyDescent="0.15">
      <c r="A60" s="11" t="s">
        <v>57</v>
      </c>
      <c r="B60" s="30" t="s">
        <v>63</v>
      </c>
      <c r="C60" s="11" t="s">
        <v>63</v>
      </c>
      <c r="D60" s="30" t="s">
        <v>80</v>
      </c>
      <c r="E60" s="29" t="s">
        <v>63</v>
      </c>
      <c r="F60" s="74" t="s">
        <v>63</v>
      </c>
      <c r="G60" s="29">
        <v>1</v>
      </c>
      <c r="H60" s="74">
        <v>9</v>
      </c>
      <c r="I60" s="74" t="str">
        <f t="shared" si="0"/>
        <v>未受診型</v>
      </c>
    </row>
    <row r="61" spans="1:9" s="2" customFormat="1" ht="15.75" customHeight="1" x14ac:dyDescent="0.15">
      <c r="A61" s="11" t="s">
        <v>58</v>
      </c>
      <c r="B61" s="12"/>
      <c r="C61" s="11"/>
      <c r="D61" s="14" t="s">
        <v>77</v>
      </c>
      <c r="E61" s="12"/>
      <c r="F61" s="11"/>
      <c r="G61" s="12"/>
      <c r="H61" s="11"/>
      <c r="I61" s="11" t="str">
        <f t="shared" si="0"/>
        <v/>
      </c>
    </row>
    <row r="62" spans="1:9" s="2" customFormat="1" ht="15.75" customHeight="1" x14ac:dyDescent="0.15">
      <c r="A62" s="11" t="s">
        <v>59</v>
      </c>
      <c r="B62" s="29">
        <v>0.66666666666666663</v>
      </c>
      <c r="C62" s="11">
        <v>2</v>
      </c>
      <c r="D62" s="30" t="s">
        <v>77</v>
      </c>
      <c r="E62" s="29">
        <v>0.33333333333333331</v>
      </c>
      <c r="F62" s="74">
        <v>1</v>
      </c>
      <c r="G62" s="29">
        <v>0</v>
      </c>
      <c r="H62" s="74">
        <v>0</v>
      </c>
      <c r="I62" s="74" t="str">
        <f t="shared" si="0"/>
        <v>未受診型</v>
      </c>
    </row>
    <row r="63" spans="1:9" s="2" customFormat="1" ht="15.75" customHeight="1" x14ac:dyDescent="0.15">
      <c r="A63" s="11" t="s">
        <v>60</v>
      </c>
      <c r="B63" s="12"/>
      <c r="C63" s="11"/>
      <c r="D63" s="14" t="s">
        <v>77</v>
      </c>
      <c r="E63" s="12"/>
      <c r="F63" s="11"/>
      <c r="G63" s="12"/>
      <c r="H63" s="11"/>
      <c r="I63" s="11" t="str">
        <f t="shared" si="0"/>
        <v/>
      </c>
    </row>
    <row r="64" spans="1:9" s="2" customFormat="1" ht="15.75" customHeight="1" x14ac:dyDescent="0.15">
      <c r="A64" s="19" t="s">
        <v>61</v>
      </c>
      <c r="B64" s="22" t="s">
        <v>64</v>
      </c>
      <c r="C64" s="19" t="s">
        <v>64</v>
      </c>
      <c r="D64" s="24" t="s">
        <v>62</v>
      </c>
      <c r="E64" s="22" t="s">
        <v>64</v>
      </c>
      <c r="F64" s="19" t="s">
        <v>64</v>
      </c>
      <c r="G64" s="22" t="s">
        <v>64</v>
      </c>
      <c r="H64" s="19" t="s">
        <v>64</v>
      </c>
      <c r="I64" s="19" t="str">
        <f t="shared" si="0"/>
        <v>未把握型</v>
      </c>
    </row>
    <row r="65" spans="1:4" x14ac:dyDescent="0.15">
      <c r="A65" s="43" t="s">
        <v>78</v>
      </c>
      <c r="D65" s="37">
        <f>COUNTIF(D3:D64,"×")</f>
        <v>25</v>
      </c>
    </row>
    <row r="66" spans="1:4" x14ac:dyDescent="0.15">
      <c r="A66" t="s">
        <v>70</v>
      </c>
    </row>
    <row r="67" spans="1:4" x14ac:dyDescent="0.15">
      <c r="A67" t="s">
        <v>71</v>
      </c>
    </row>
  </sheetData>
  <autoFilter ref="A2:D67"/>
  <phoneticPr fontId="3"/>
  <pageMargins left="0.51181102362204722" right="0.11811023622047245" top="0.35433070866141736" bottom="0" header="0.31496062992125984" footer="0"/>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5"/>
  <sheetViews>
    <sheetView workbookViewId="0">
      <selection activeCell="AW13" sqref="AW13"/>
    </sheetView>
  </sheetViews>
  <sheetFormatPr defaultRowHeight="13.5" x14ac:dyDescent="0.15"/>
  <cols>
    <col min="2" max="3" width="8.625" customWidth="1"/>
    <col min="4" max="4" width="8.625" style="4" customWidth="1"/>
    <col min="5" max="5" width="9" bestFit="1" customWidth="1"/>
    <col min="6" max="6" width="11" customWidth="1"/>
    <col min="7" max="7" width="9" bestFit="1" customWidth="1"/>
    <col min="8" max="8" width="11" customWidth="1"/>
    <col min="10" max="11" width="8.625" customWidth="1"/>
    <col min="12" max="12" width="8.625" style="4" customWidth="1"/>
    <col min="17" max="18" width="8.625" customWidth="1"/>
    <col min="19" max="19" width="8.625" style="4" customWidth="1"/>
    <col min="22" max="22" width="11" bestFit="1" customWidth="1"/>
    <col min="25" max="26" width="8.625" customWidth="1"/>
    <col min="27" max="27" width="8.625" style="4" customWidth="1"/>
    <col min="33" max="34" width="8.625" customWidth="1"/>
    <col min="35" max="35" width="8.625" style="4" customWidth="1"/>
    <col min="41" max="41" width="8.625" customWidth="1"/>
    <col min="43" max="43" width="8.625" style="4" customWidth="1"/>
  </cols>
  <sheetData>
    <row r="1" spans="1:51" ht="14.25" x14ac:dyDescent="0.15">
      <c r="A1" s="1"/>
      <c r="B1" s="328" t="s">
        <v>95</v>
      </c>
      <c r="C1" s="328"/>
      <c r="D1" s="328"/>
      <c r="E1" s="328"/>
      <c r="F1" s="328"/>
      <c r="G1" s="328"/>
      <c r="H1" s="328"/>
      <c r="I1" s="328"/>
      <c r="J1" s="328" t="s">
        <v>96</v>
      </c>
      <c r="K1" s="328"/>
      <c r="L1" s="328"/>
      <c r="M1" s="328"/>
      <c r="N1" s="328"/>
      <c r="O1" s="328"/>
      <c r="P1" s="328"/>
      <c r="Q1" s="328" t="s">
        <v>97</v>
      </c>
      <c r="R1" s="328"/>
      <c r="S1" s="328"/>
      <c r="T1" s="328"/>
      <c r="U1" s="328"/>
      <c r="V1" s="328"/>
      <c r="W1" s="328"/>
      <c r="X1" s="328"/>
      <c r="Y1" s="328" t="s">
        <v>98</v>
      </c>
      <c r="Z1" s="328"/>
      <c r="AA1" s="328"/>
      <c r="AB1" s="328"/>
      <c r="AC1" s="328"/>
      <c r="AD1" s="328"/>
      <c r="AE1" s="328"/>
      <c r="AF1" s="328"/>
      <c r="AG1" s="328" t="s">
        <v>99</v>
      </c>
      <c r="AH1" s="328"/>
      <c r="AI1" s="328"/>
      <c r="AJ1" s="328"/>
      <c r="AK1" s="328"/>
      <c r="AL1" s="328"/>
      <c r="AM1" s="328"/>
      <c r="AN1" s="328"/>
      <c r="AO1" s="329" t="s">
        <v>100</v>
      </c>
      <c r="AP1" s="329"/>
      <c r="AQ1" s="329"/>
      <c r="AR1" s="329"/>
      <c r="AS1" s="329"/>
      <c r="AT1" s="329"/>
      <c r="AU1" s="329"/>
      <c r="AV1" s="329"/>
      <c r="AW1" s="62"/>
    </row>
    <row r="2" spans="1:51" ht="40.5" x14ac:dyDescent="0.15">
      <c r="A2" s="81"/>
      <c r="B2" s="6" t="s">
        <v>85</v>
      </c>
      <c r="C2" s="6" t="s">
        <v>88</v>
      </c>
      <c r="D2" s="7" t="s">
        <v>79</v>
      </c>
      <c r="E2" s="59" t="s">
        <v>82</v>
      </c>
      <c r="F2" s="59" t="s">
        <v>81</v>
      </c>
      <c r="G2" s="59" t="s">
        <v>84</v>
      </c>
      <c r="H2" s="59" t="s">
        <v>83</v>
      </c>
      <c r="I2" s="34" t="s">
        <v>93</v>
      </c>
      <c r="J2" s="6" t="s">
        <v>85</v>
      </c>
      <c r="K2" s="60" t="s">
        <v>89</v>
      </c>
      <c r="L2" s="7" t="s">
        <v>79</v>
      </c>
      <c r="M2" s="66" t="s">
        <v>82</v>
      </c>
      <c r="N2" s="66" t="s">
        <v>81</v>
      </c>
      <c r="O2" s="66" t="s">
        <v>84</v>
      </c>
      <c r="P2" s="66" t="s">
        <v>83</v>
      </c>
      <c r="Q2" s="6" t="s">
        <v>91</v>
      </c>
      <c r="R2" s="6" t="s">
        <v>92</v>
      </c>
      <c r="S2" s="7" t="s">
        <v>79</v>
      </c>
      <c r="T2" s="1" t="s">
        <v>82</v>
      </c>
      <c r="U2" s="1" t="s">
        <v>81</v>
      </c>
      <c r="V2" s="1" t="s">
        <v>84</v>
      </c>
      <c r="W2" s="1" t="s">
        <v>83</v>
      </c>
      <c r="X2" s="34" t="s">
        <v>93</v>
      </c>
      <c r="Y2" s="6" t="s">
        <v>91</v>
      </c>
      <c r="Z2" s="3" t="s">
        <v>89</v>
      </c>
      <c r="AA2" s="7" t="s">
        <v>79</v>
      </c>
      <c r="AB2" s="6" t="s">
        <v>82</v>
      </c>
      <c r="AC2" s="6" t="s">
        <v>81</v>
      </c>
      <c r="AD2" s="6" t="s">
        <v>84</v>
      </c>
      <c r="AE2" s="6" t="s">
        <v>83</v>
      </c>
      <c r="AF2" s="34" t="s">
        <v>93</v>
      </c>
      <c r="AG2" s="6" t="s">
        <v>89</v>
      </c>
      <c r="AH2" s="6" t="s">
        <v>90</v>
      </c>
      <c r="AI2" s="7" t="s">
        <v>79</v>
      </c>
      <c r="AJ2" s="6" t="s">
        <v>82</v>
      </c>
      <c r="AK2" s="6" t="s">
        <v>81</v>
      </c>
      <c r="AL2" s="6" t="s">
        <v>84</v>
      </c>
      <c r="AM2" s="6" t="s">
        <v>83</v>
      </c>
      <c r="AN2" s="34" t="s">
        <v>93</v>
      </c>
      <c r="AO2" s="6" t="s">
        <v>89</v>
      </c>
      <c r="AP2" s="68" t="s">
        <v>90</v>
      </c>
      <c r="AQ2" s="7" t="s">
        <v>75</v>
      </c>
      <c r="AR2" s="6" t="s">
        <v>82</v>
      </c>
      <c r="AS2" s="6" t="s">
        <v>81</v>
      </c>
      <c r="AT2" s="6" t="s">
        <v>84</v>
      </c>
      <c r="AU2" s="6" t="s">
        <v>83</v>
      </c>
      <c r="AV2" s="34" t="s">
        <v>93</v>
      </c>
      <c r="AW2" s="34" t="s">
        <v>103</v>
      </c>
      <c r="AX2" s="34" t="s">
        <v>101</v>
      </c>
      <c r="AY2" s="34" t="s">
        <v>102</v>
      </c>
    </row>
    <row r="3" spans="1:51" x14ac:dyDescent="0.15">
      <c r="A3" s="8" t="s">
        <v>0</v>
      </c>
      <c r="B3" s="25">
        <v>0.45</v>
      </c>
      <c r="C3" s="56">
        <v>27</v>
      </c>
      <c r="D3" s="26" t="s">
        <v>77</v>
      </c>
      <c r="E3" s="31">
        <v>0.2</v>
      </c>
      <c r="F3" s="73">
        <v>12</v>
      </c>
      <c r="G3" s="31">
        <v>0.35</v>
      </c>
      <c r="H3" s="73">
        <v>21</v>
      </c>
      <c r="I3" s="73" t="str">
        <f>IF(E3=0,IF(E3&lt;G3,"未把握型",""),IF(E3&gt;G3,"未受診型", "未把握型"))</f>
        <v>未把握型</v>
      </c>
      <c r="J3" s="9">
        <v>0.83783783783783783</v>
      </c>
      <c r="K3" s="61">
        <v>124</v>
      </c>
      <c r="L3" s="10" t="s">
        <v>62</v>
      </c>
      <c r="M3" s="64">
        <v>0.10810810810810811</v>
      </c>
      <c r="N3" s="65">
        <v>16</v>
      </c>
      <c r="O3" s="65">
        <v>5.4054054054054057E-2</v>
      </c>
      <c r="P3" s="65">
        <v>8</v>
      </c>
      <c r="Q3" s="31">
        <v>0.68508287292817682</v>
      </c>
      <c r="R3" s="49">
        <v>124</v>
      </c>
      <c r="S3" s="32" t="s">
        <v>77</v>
      </c>
      <c r="T3" s="31">
        <v>0.17127071823204421</v>
      </c>
      <c r="U3" s="73">
        <v>31</v>
      </c>
      <c r="V3" s="31">
        <v>0.143646408839779</v>
      </c>
      <c r="W3" s="73">
        <v>26</v>
      </c>
      <c r="X3" s="73" t="str">
        <f>IF(T3=0,IF(T3&lt;V3,"未把握型",""),IF(T3&gt;V3,"未受診型", "未把握型"))</f>
        <v>未受診型</v>
      </c>
      <c r="Y3" s="31">
        <v>0.53071253071253066</v>
      </c>
      <c r="Z3" s="49">
        <v>216</v>
      </c>
      <c r="AA3" s="32" t="s">
        <v>77</v>
      </c>
      <c r="AB3" s="31">
        <v>0.29484029484029484</v>
      </c>
      <c r="AC3" s="73">
        <v>120</v>
      </c>
      <c r="AD3" s="31">
        <v>0.17444717444717445</v>
      </c>
      <c r="AE3" s="73">
        <v>71</v>
      </c>
      <c r="AF3" s="73" t="str">
        <f>IF(AB3=0,IF(AB3&lt;AD3,"未把握型",""),IF(AB3&gt;AD3,"未受診型", "未把握型"))</f>
        <v>未受診型</v>
      </c>
      <c r="AG3" s="31">
        <v>0.53846153846153844</v>
      </c>
      <c r="AH3" s="49">
        <v>35</v>
      </c>
      <c r="AI3" s="32" t="s">
        <v>77</v>
      </c>
      <c r="AJ3" s="31">
        <v>0.18461538461538463</v>
      </c>
      <c r="AK3" s="73">
        <v>12</v>
      </c>
      <c r="AL3" s="31">
        <v>0.27692307692307694</v>
      </c>
      <c r="AM3" s="73">
        <v>18</v>
      </c>
      <c r="AN3" s="79" t="str">
        <f>IF(AJ3=0,IF(AJ3&lt;AL3,"未把握型",""),IF(AJ3&gt;AL3,"未受診型", "未把握型"))</f>
        <v>未把握型</v>
      </c>
      <c r="AO3" s="31">
        <v>0.61621621621621625</v>
      </c>
      <c r="AP3" s="65">
        <v>114</v>
      </c>
      <c r="AQ3" s="70" t="s">
        <v>77</v>
      </c>
      <c r="AR3" s="80">
        <v>0.15135135135135136</v>
      </c>
      <c r="AS3" s="79">
        <v>28</v>
      </c>
      <c r="AT3" s="80">
        <v>0.23243243243243245</v>
      </c>
      <c r="AU3" s="79">
        <v>43</v>
      </c>
      <c r="AV3" s="73" t="str">
        <f>IF(AR3=0,IF(AR3&lt;AT3,"未把握型",""),IF(AR3&gt;AT3,"未受診型", "未把握型"))</f>
        <v>未把握型</v>
      </c>
      <c r="AW3" s="63">
        <f>COUNTIF(B3:AV3,"×")</f>
        <v>5</v>
      </c>
      <c r="AX3" s="63">
        <f>COUNTIF(B3:AV3,"未受診型")</f>
        <v>2</v>
      </c>
      <c r="AY3" s="63">
        <f>COUNTIF(B3:AV3,"未把握型")</f>
        <v>3</v>
      </c>
    </row>
    <row r="4" spans="1:51" x14ac:dyDescent="0.15">
      <c r="A4" s="11" t="s">
        <v>1</v>
      </c>
      <c r="B4" s="27">
        <v>0.39703153988868273</v>
      </c>
      <c r="C4" s="57">
        <v>214</v>
      </c>
      <c r="D4" s="28" t="s">
        <v>77</v>
      </c>
      <c r="E4" s="29">
        <v>0</v>
      </c>
      <c r="F4" s="74">
        <v>0</v>
      </c>
      <c r="G4" s="29">
        <v>0.60296846011131722</v>
      </c>
      <c r="H4" s="74">
        <v>325</v>
      </c>
      <c r="I4" s="74" t="str">
        <f t="shared" ref="I4:I64" si="0">IF(E4=0,IF(E4&lt;G4,"未把握型",""),IF(E4&gt;G4,"未受診型", "未把握型"))</f>
        <v>未把握型</v>
      </c>
      <c r="J4" s="12"/>
      <c r="K4" s="53"/>
      <c r="L4" s="13"/>
      <c r="M4" s="12"/>
      <c r="N4" s="11"/>
      <c r="O4" s="11"/>
      <c r="P4" s="11"/>
      <c r="Q4" s="29">
        <v>0.66307277628032346</v>
      </c>
      <c r="R4" s="50">
        <v>246</v>
      </c>
      <c r="S4" s="30" t="s">
        <v>77</v>
      </c>
      <c r="T4" s="29">
        <v>0</v>
      </c>
      <c r="U4" s="74">
        <v>0</v>
      </c>
      <c r="V4" s="29">
        <v>0.33692722371967654</v>
      </c>
      <c r="W4" s="74">
        <v>125</v>
      </c>
      <c r="X4" s="74" t="str">
        <f t="shared" ref="X4:X64" si="1">IF(T4=0,IF(T4&lt;V4,"未把握型",""),IF(T4&gt;V4,"未受診型", "未把握型"))</f>
        <v>未把握型</v>
      </c>
      <c r="Y4" s="29">
        <v>0.3371996685998343</v>
      </c>
      <c r="Z4" s="50">
        <v>407</v>
      </c>
      <c r="AA4" s="30" t="s">
        <v>77</v>
      </c>
      <c r="AB4" s="29">
        <v>9.8591549295774641E-2</v>
      </c>
      <c r="AC4" s="74">
        <v>119</v>
      </c>
      <c r="AD4" s="29">
        <v>0.56420878210439107</v>
      </c>
      <c r="AE4" s="74">
        <v>681</v>
      </c>
      <c r="AF4" s="74" t="str">
        <f t="shared" ref="AF4:AF64" si="2">IF(AB4=0,IF(AB4&lt;AD4,"未把握型",""),IF(AB4&gt;AD4,"未受診型", "未把握型"))</f>
        <v>未把握型</v>
      </c>
      <c r="AG4" s="12">
        <v>0.75665399239543729</v>
      </c>
      <c r="AH4" s="53">
        <v>199</v>
      </c>
      <c r="AI4" s="13" t="s">
        <v>62</v>
      </c>
      <c r="AJ4" s="12">
        <v>0</v>
      </c>
      <c r="AK4" s="11">
        <v>0</v>
      </c>
      <c r="AL4" s="12">
        <v>0.24334600760456274</v>
      </c>
      <c r="AM4" s="11">
        <v>64</v>
      </c>
      <c r="AN4" s="11" t="str">
        <f t="shared" ref="AN4:AN64" si="3">IF(AJ4=0,IF(AJ4&lt;AL4,"未把握型",""),IF(AJ4&gt;AL4,"未受診型", "未把握型"))</f>
        <v>未把握型</v>
      </c>
      <c r="AO4" s="29">
        <v>0.74180327868852458</v>
      </c>
      <c r="AP4" s="11">
        <v>181</v>
      </c>
      <c r="AQ4" s="30" t="s">
        <v>77</v>
      </c>
      <c r="AR4" s="29">
        <v>0</v>
      </c>
      <c r="AS4" s="74">
        <v>0</v>
      </c>
      <c r="AT4" s="29">
        <v>0.25819672131147542</v>
      </c>
      <c r="AU4" s="74">
        <v>63</v>
      </c>
      <c r="AV4" s="74" t="str">
        <f t="shared" ref="AV4:AV64" si="4">IF(AR4=0,IF(AR4&lt;AT4,"未把握型",""),IF(AR4&gt;AT4,"未受診型", "未把握型"))</f>
        <v>未把握型</v>
      </c>
      <c r="AW4" s="82">
        <f t="shared" ref="AW4:AW64" si="5">COUNTIF(B4:AV4,"×")</f>
        <v>4</v>
      </c>
      <c r="AX4" s="82">
        <f t="shared" ref="AX4:AX64" si="6">COUNTIF(B4:AV4,"未受診型")</f>
        <v>0</v>
      </c>
      <c r="AY4" s="82">
        <f t="shared" ref="AY4:AY64" si="7">COUNTIF(B4:AV4,"未把握型")</f>
        <v>5</v>
      </c>
    </row>
    <row r="5" spans="1:51" x14ac:dyDescent="0.15">
      <c r="A5" s="11" t="s">
        <v>2</v>
      </c>
      <c r="B5" s="27">
        <v>0.44691119691119691</v>
      </c>
      <c r="C5" s="57">
        <v>463</v>
      </c>
      <c r="D5" s="28" t="s">
        <v>77</v>
      </c>
      <c r="E5" s="29">
        <v>0</v>
      </c>
      <c r="F5" s="74">
        <v>0</v>
      </c>
      <c r="G5" s="29">
        <v>0.55308880308880304</v>
      </c>
      <c r="H5" s="74">
        <v>573</v>
      </c>
      <c r="I5" s="74" t="str">
        <f t="shared" si="0"/>
        <v>未把握型</v>
      </c>
      <c r="J5" s="12"/>
      <c r="K5" s="53"/>
      <c r="L5" s="13"/>
      <c r="M5" s="12"/>
      <c r="N5" s="11"/>
      <c r="O5" s="11"/>
      <c r="P5" s="11"/>
      <c r="Q5" s="29">
        <v>0.56170703575547865</v>
      </c>
      <c r="R5" s="50">
        <v>487</v>
      </c>
      <c r="S5" s="30" t="s">
        <v>77</v>
      </c>
      <c r="T5" s="29">
        <v>0</v>
      </c>
      <c r="U5" s="74">
        <v>0</v>
      </c>
      <c r="V5" s="29">
        <v>0.43829296424452135</v>
      </c>
      <c r="W5" s="74">
        <v>380</v>
      </c>
      <c r="X5" s="74" t="str">
        <f t="shared" si="1"/>
        <v>未把握型</v>
      </c>
      <c r="Y5" s="29">
        <v>0.40157868771583621</v>
      </c>
      <c r="Z5" s="50">
        <v>814</v>
      </c>
      <c r="AA5" s="30" t="s">
        <v>77</v>
      </c>
      <c r="AB5" s="29">
        <v>0</v>
      </c>
      <c r="AC5" s="74">
        <v>0</v>
      </c>
      <c r="AD5" s="29">
        <v>0.59842131228416384</v>
      </c>
      <c r="AE5" s="74">
        <v>1213</v>
      </c>
      <c r="AF5" s="74" t="str">
        <f t="shared" si="2"/>
        <v>未把握型</v>
      </c>
      <c r="AG5" s="29">
        <v>0.57623318385650224</v>
      </c>
      <c r="AH5" s="50">
        <v>257</v>
      </c>
      <c r="AI5" s="30" t="s">
        <v>77</v>
      </c>
      <c r="AJ5" s="29">
        <v>0</v>
      </c>
      <c r="AK5" s="74">
        <v>0</v>
      </c>
      <c r="AL5" s="29">
        <v>0.42376681614349776</v>
      </c>
      <c r="AM5" s="74">
        <v>189</v>
      </c>
      <c r="AN5" s="74" t="str">
        <f t="shared" si="3"/>
        <v>未把握型</v>
      </c>
      <c r="AO5" s="29">
        <v>0.62116991643454034</v>
      </c>
      <c r="AP5" s="11">
        <v>669</v>
      </c>
      <c r="AQ5" s="30" t="s">
        <v>77</v>
      </c>
      <c r="AR5" s="29">
        <v>0</v>
      </c>
      <c r="AS5" s="74">
        <v>0</v>
      </c>
      <c r="AT5" s="29">
        <v>0.37883008356545961</v>
      </c>
      <c r="AU5" s="74">
        <v>408</v>
      </c>
      <c r="AV5" s="74" t="str">
        <f t="shared" si="4"/>
        <v>未把握型</v>
      </c>
      <c r="AW5" s="82">
        <f t="shared" si="5"/>
        <v>5</v>
      </c>
      <c r="AX5" s="82">
        <f t="shared" si="6"/>
        <v>0</v>
      </c>
      <c r="AY5" s="82">
        <f t="shared" si="7"/>
        <v>5</v>
      </c>
    </row>
    <row r="6" spans="1:51" x14ac:dyDescent="0.15">
      <c r="A6" s="11" t="s">
        <v>3</v>
      </c>
      <c r="B6" s="27">
        <v>0.64846077457795437</v>
      </c>
      <c r="C6" s="57">
        <v>653</v>
      </c>
      <c r="D6" s="28" t="s">
        <v>77</v>
      </c>
      <c r="E6" s="29">
        <v>0.13306852035749753</v>
      </c>
      <c r="F6" s="74">
        <v>134</v>
      </c>
      <c r="G6" s="29">
        <v>0.21847070506454816</v>
      </c>
      <c r="H6" s="74">
        <v>220</v>
      </c>
      <c r="I6" s="74" t="str">
        <f t="shared" si="0"/>
        <v>未把握型</v>
      </c>
      <c r="J6" s="12"/>
      <c r="K6" s="53"/>
      <c r="L6" s="13"/>
      <c r="M6" s="12"/>
      <c r="N6" s="11"/>
      <c r="O6" s="11"/>
      <c r="P6" s="11"/>
      <c r="Q6" s="44">
        <v>0.73487031700288186</v>
      </c>
      <c r="R6" s="51">
        <v>255</v>
      </c>
      <c r="S6" s="45" t="s">
        <v>62</v>
      </c>
      <c r="T6" s="12">
        <v>7.7809798270893377E-2</v>
      </c>
      <c r="U6" s="11">
        <v>27</v>
      </c>
      <c r="V6" s="12">
        <v>0.18731988472622479</v>
      </c>
      <c r="W6" s="11">
        <v>65</v>
      </c>
      <c r="X6" s="11" t="str">
        <f t="shared" si="1"/>
        <v>未把握型</v>
      </c>
      <c r="Y6" s="29">
        <v>0.61832061068702293</v>
      </c>
      <c r="Z6" s="50">
        <v>810</v>
      </c>
      <c r="AA6" s="30" t="s">
        <v>77</v>
      </c>
      <c r="AB6" s="29">
        <v>7.1755725190839698E-2</v>
      </c>
      <c r="AC6" s="74">
        <v>94</v>
      </c>
      <c r="AD6" s="29">
        <v>0.3099236641221374</v>
      </c>
      <c r="AE6" s="74">
        <v>406</v>
      </c>
      <c r="AF6" s="74" t="str">
        <f t="shared" si="2"/>
        <v>未把握型</v>
      </c>
      <c r="AG6" s="29">
        <v>0.39442231075697209</v>
      </c>
      <c r="AH6" s="50">
        <v>99</v>
      </c>
      <c r="AI6" s="30" t="s">
        <v>77</v>
      </c>
      <c r="AJ6" s="29">
        <v>1.5936254980079681E-2</v>
      </c>
      <c r="AK6" s="74">
        <v>4</v>
      </c>
      <c r="AL6" s="29">
        <v>0.58964143426294824</v>
      </c>
      <c r="AM6" s="74">
        <v>148</v>
      </c>
      <c r="AN6" s="74" t="str">
        <f t="shared" si="3"/>
        <v>未把握型</v>
      </c>
      <c r="AO6" s="12">
        <v>0.80744336569579289</v>
      </c>
      <c r="AP6" s="11">
        <v>499</v>
      </c>
      <c r="AQ6" s="14" t="s">
        <v>62</v>
      </c>
      <c r="AR6" s="12">
        <v>6.3106796116504854E-2</v>
      </c>
      <c r="AS6" s="11">
        <v>39</v>
      </c>
      <c r="AT6" s="12">
        <v>0.12944983818770225</v>
      </c>
      <c r="AU6" s="11">
        <v>80</v>
      </c>
      <c r="AV6" s="11" t="str">
        <f t="shared" si="4"/>
        <v>未把握型</v>
      </c>
      <c r="AW6" s="82">
        <f t="shared" si="5"/>
        <v>3</v>
      </c>
      <c r="AX6" s="82">
        <f t="shared" si="6"/>
        <v>0</v>
      </c>
      <c r="AY6" s="82">
        <f t="shared" si="7"/>
        <v>5</v>
      </c>
    </row>
    <row r="7" spans="1:51" x14ac:dyDescent="0.15">
      <c r="A7" s="11" t="s">
        <v>4</v>
      </c>
      <c r="B7" s="27">
        <v>0.54732510288065839</v>
      </c>
      <c r="C7" s="57">
        <v>133</v>
      </c>
      <c r="D7" s="28" t="s">
        <v>77</v>
      </c>
      <c r="E7" s="29">
        <v>0</v>
      </c>
      <c r="F7" s="74">
        <v>0</v>
      </c>
      <c r="G7" s="29">
        <v>0.45267489711934156</v>
      </c>
      <c r="H7" s="74">
        <v>110</v>
      </c>
      <c r="I7" s="74" t="str">
        <f t="shared" si="0"/>
        <v>未把握型</v>
      </c>
      <c r="J7" s="12"/>
      <c r="K7" s="53"/>
      <c r="L7" s="13"/>
      <c r="M7" s="12"/>
      <c r="N7" s="11"/>
      <c r="O7" s="11"/>
      <c r="P7" s="11"/>
      <c r="Q7" s="15"/>
      <c r="R7" s="52"/>
      <c r="S7" s="16"/>
      <c r="T7" s="15"/>
      <c r="U7" s="72"/>
      <c r="V7" s="15"/>
      <c r="W7" s="72"/>
      <c r="X7" s="72" t="str">
        <f t="shared" si="1"/>
        <v/>
      </c>
      <c r="Y7" s="29">
        <v>0.46933962264150941</v>
      </c>
      <c r="Z7" s="50">
        <v>796</v>
      </c>
      <c r="AA7" s="30" t="s">
        <v>77</v>
      </c>
      <c r="AB7" s="29">
        <v>0</v>
      </c>
      <c r="AC7" s="74">
        <v>0</v>
      </c>
      <c r="AD7" s="29">
        <v>0.53066037735849059</v>
      </c>
      <c r="AE7" s="74">
        <v>900</v>
      </c>
      <c r="AF7" s="74" t="str">
        <f t="shared" si="2"/>
        <v>未把握型</v>
      </c>
      <c r="AG7" s="12">
        <v>0.76388888888888884</v>
      </c>
      <c r="AH7" s="53">
        <v>165</v>
      </c>
      <c r="AI7" s="13" t="s">
        <v>62</v>
      </c>
      <c r="AJ7" s="12">
        <v>0</v>
      </c>
      <c r="AK7" s="11">
        <v>0</v>
      </c>
      <c r="AL7" s="12">
        <v>0.2361111111111111</v>
      </c>
      <c r="AM7" s="11">
        <v>51</v>
      </c>
      <c r="AN7" s="11" t="str">
        <f t="shared" si="3"/>
        <v>未把握型</v>
      </c>
      <c r="AO7" s="29">
        <v>0.36635220125786161</v>
      </c>
      <c r="AP7" s="11">
        <v>233</v>
      </c>
      <c r="AQ7" s="30" t="s">
        <v>77</v>
      </c>
      <c r="AR7" s="29">
        <v>0</v>
      </c>
      <c r="AS7" s="74">
        <v>0</v>
      </c>
      <c r="AT7" s="29">
        <v>0.63364779874213839</v>
      </c>
      <c r="AU7" s="74">
        <v>403</v>
      </c>
      <c r="AV7" s="74" t="str">
        <f t="shared" si="4"/>
        <v>未把握型</v>
      </c>
      <c r="AW7" s="82">
        <f t="shared" si="5"/>
        <v>3</v>
      </c>
      <c r="AX7" s="82">
        <f t="shared" si="6"/>
        <v>0</v>
      </c>
      <c r="AY7" s="82">
        <f>COUNTIF(B7:AV7,"未把握型")</f>
        <v>4</v>
      </c>
    </row>
    <row r="8" spans="1:51" x14ac:dyDescent="0.15">
      <c r="A8" s="11" t="s">
        <v>5</v>
      </c>
      <c r="B8" s="27">
        <v>0.22404371584699453</v>
      </c>
      <c r="C8" s="57">
        <v>41</v>
      </c>
      <c r="D8" s="28" t="s">
        <v>77</v>
      </c>
      <c r="E8" s="29">
        <v>0.22404371584699453</v>
      </c>
      <c r="F8" s="74">
        <v>41</v>
      </c>
      <c r="G8" s="29">
        <v>0.55191256830601088</v>
      </c>
      <c r="H8" s="74">
        <v>101</v>
      </c>
      <c r="I8" s="74" t="str">
        <f t="shared" si="0"/>
        <v>未把握型</v>
      </c>
      <c r="J8" s="12"/>
      <c r="K8" s="53"/>
      <c r="L8" s="13"/>
      <c r="M8" s="12"/>
      <c r="N8" s="11"/>
      <c r="O8" s="11"/>
      <c r="P8" s="11"/>
      <c r="Q8" s="29">
        <v>0.4098360655737705</v>
      </c>
      <c r="R8" s="50">
        <v>50</v>
      </c>
      <c r="S8" s="30" t="s">
        <v>77</v>
      </c>
      <c r="T8" s="29">
        <v>0.28688524590163933</v>
      </c>
      <c r="U8" s="74">
        <v>35</v>
      </c>
      <c r="V8" s="29">
        <v>0.30327868852459017</v>
      </c>
      <c r="W8" s="74">
        <v>37</v>
      </c>
      <c r="X8" s="74" t="str">
        <f t="shared" si="1"/>
        <v>未把握型</v>
      </c>
      <c r="Y8" s="29">
        <v>0.26243781094527363</v>
      </c>
      <c r="Z8" s="50">
        <v>422</v>
      </c>
      <c r="AA8" s="30" t="s">
        <v>77</v>
      </c>
      <c r="AB8" s="29">
        <v>7.2761194029850748E-2</v>
      </c>
      <c r="AC8" s="74">
        <v>117</v>
      </c>
      <c r="AD8" s="29">
        <v>0.66480099502487566</v>
      </c>
      <c r="AE8" s="74">
        <v>1069</v>
      </c>
      <c r="AF8" s="74" t="str">
        <f t="shared" si="2"/>
        <v>未把握型</v>
      </c>
      <c r="AG8" s="29">
        <v>0.5722543352601156</v>
      </c>
      <c r="AH8" s="50">
        <v>99</v>
      </c>
      <c r="AI8" s="30" t="s">
        <v>77</v>
      </c>
      <c r="AJ8" s="29">
        <v>0</v>
      </c>
      <c r="AK8" s="74">
        <v>0</v>
      </c>
      <c r="AL8" s="29">
        <v>0.4277456647398844</v>
      </c>
      <c r="AM8" s="74">
        <v>74</v>
      </c>
      <c r="AN8" s="74" t="str">
        <f t="shared" si="3"/>
        <v>未把握型</v>
      </c>
      <c r="AO8" s="29">
        <v>0.47524752475247523</v>
      </c>
      <c r="AP8" s="11">
        <v>192</v>
      </c>
      <c r="AQ8" s="30" t="s">
        <v>77</v>
      </c>
      <c r="AR8" s="29">
        <v>0.22277227722772278</v>
      </c>
      <c r="AS8" s="74">
        <v>90</v>
      </c>
      <c r="AT8" s="29">
        <v>0.30198019801980197</v>
      </c>
      <c r="AU8" s="74">
        <v>122</v>
      </c>
      <c r="AV8" s="74" t="str">
        <f t="shared" si="4"/>
        <v>未把握型</v>
      </c>
      <c r="AW8" s="82">
        <f t="shared" si="5"/>
        <v>5</v>
      </c>
      <c r="AX8" s="82">
        <f t="shared" si="6"/>
        <v>0</v>
      </c>
      <c r="AY8" s="82">
        <f t="shared" si="7"/>
        <v>5</v>
      </c>
    </row>
    <row r="9" spans="1:51" x14ac:dyDescent="0.15">
      <c r="A9" s="11" t="s">
        <v>6</v>
      </c>
      <c r="B9" s="12">
        <v>0.73534971644612479</v>
      </c>
      <c r="C9" s="53">
        <v>389</v>
      </c>
      <c r="D9" s="13" t="s">
        <v>62</v>
      </c>
      <c r="E9" s="12">
        <v>0.17580340264650285</v>
      </c>
      <c r="F9" s="11">
        <v>93</v>
      </c>
      <c r="G9" s="12">
        <v>8.8846880907372403E-2</v>
      </c>
      <c r="H9" s="11">
        <v>47</v>
      </c>
      <c r="I9" s="11" t="str">
        <f t="shared" si="0"/>
        <v>未受診型</v>
      </c>
      <c r="J9" s="12"/>
      <c r="K9" s="53"/>
      <c r="L9" s="13"/>
      <c r="M9" s="12"/>
      <c r="N9" s="11"/>
      <c r="O9" s="11"/>
      <c r="P9" s="11"/>
      <c r="Q9" s="12">
        <v>0.8125</v>
      </c>
      <c r="R9" s="53">
        <v>13</v>
      </c>
      <c r="S9" s="13" t="s">
        <v>62</v>
      </c>
      <c r="T9" s="12">
        <v>0</v>
      </c>
      <c r="U9" s="11">
        <v>0</v>
      </c>
      <c r="V9" s="12">
        <v>0.1875</v>
      </c>
      <c r="W9" s="11">
        <v>3</v>
      </c>
      <c r="X9" s="11" t="str">
        <f t="shared" si="1"/>
        <v>未把握型</v>
      </c>
      <c r="Y9" s="29">
        <v>0.58430379746835448</v>
      </c>
      <c r="Z9" s="50">
        <v>1154</v>
      </c>
      <c r="AA9" s="30" t="s">
        <v>77</v>
      </c>
      <c r="AB9" s="29">
        <v>0.23696202531645569</v>
      </c>
      <c r="AC9" s="74">
        <v>468</v>
      </c>
      <c r="AD9" s="29">
        <v>0.17873417721518986</v>
      </c>
      <c r="AE9" s="74">
        <v>353</v>
      </c>
      <c r="AF9" s="74" t="str">
        <f t="shared" si="2"/>
        <v>未受診型</v>
      </c>
      <c r="AG9" s="29">
        <v>0.66666666666666663</v>
      </c>
      <c r="AH9" s="50">
        <v>80</v>
      </c>
      <c r="AI9" s="30" t="s">
        <v>77</v>
      </c>
      <c r="AJ9" s="29">
        <v>4.1666666666666664E-2</v>
      </c>
      <c r="AK9" s="74">
        <v>5</v>
      </c>
      <c r="AL9" s="29">
        <v>0.29166666666666669</v>
      </c>
      <c r="AM9" s="74">
        <v>35</v>
      </c>
      <c r="AN9" s="74" t="str">
        <f t="shared" si="3"/>
        <v>未把握型</v>
      </c>
      <c r="AO9" s="12">
        <v>0.93082524271844658</v>
      </c>
      <c r="AP9" s="11">
        <v>767</v>
      </c>
      <c r="AQ9" s="14" t="s">
        <v>62</v>
      </c>
      <c r="AR9" s="12">
        <v>1.9417475728155338E-2</v>
      </c>
      <c r="AS9" s="11">
        <v>16</v>
      </c>
      <c r="AT9" s="12">
        <v>4.9757281553398057E-2</v>
      </c>
      <c r="AU9" s="11">
        <v>41</v>
      </c>
      <c r="AV9" s="11" t="str">
        <f t="shared" si="4"/>
        <v>未把握型</v>
      </c>
      <c r="AW9" s="82">
        <f t="shared" si="5"/>
        <v>2</v>
      </c>
      <c r="AX9" s="82">
        <f t="shared" si="6"/>
        <v>2</v>
      </c>
      <c r="AY9" s="82">
        <f t="shared" si="7"/>
        <v>3</v>
      </c>
    </row>
    <row r="10" spans="1:51" x14ac:dyDescent="0.15">
      <c r="A10" s="11" t="s">
        <v>7</v>
      </c>
      <c r="B10" s="12">
        <v>0.72499999999999998</v>
      </c>
      <c r="C10" s="53">
        <v>348</v>
      </c>
      <c r="D10" s="13" t="s">
        <v>62</v>
      </c>
      <c r="E10" s="12">
        <v>3.3333333333333333E-2</v>
      </c>
      <c r="F10" s="11">
        <v>16</v>
      </c>
      <c r="G10" s="12">
        <v>0.24166666666666667</v>
      </c>
      <c r="H10" s="11">
        <v>116</v>
      </c>
      <c r="I10" s="11" t="str">
        <f t="shared" si="0"/>
        <v>未把握型</v>
      </c>
      <c r="J10" s="12"/>
      <c r="K10" s="53"/>
      <c r="L10" s="13"/>
      <c r="M10" s="12"/>
      <c r="N10" s="11"/>
      <c r="O10" s="11"/>
      <c r="P10" s="11"/>
      <c r="Q10" s="44">
        <v>0.75</v>
      </c>
      <c r="R10" s="51">
        <v>51</v>
      </c>
      <c r="S10" s="45" t="s">
        <v>62</v>
      </c>
      <c r="T10" s="12">
        <v>1.4705882352941176E-2</v>
      </c>
      <c r="U10" s="11">
        <v>1</v>
      </c>
      <c r="V10" s="12">
        <v>0.23529411764705882</v>
      </c>
      <c r="W10" s="11">
        <v>16</v>
      </c>
      <c r="X10" s="11" t="str">
        <f t="shared" si="1"/>
        <v>未把握型</v>
      </c>
      <c r="Y10" s="29">
        <v>0.64876957494407161</v>
      </c>
      <c r="Z10" s="50">
        <v>2320</v>
      </c>
      <c r="AA10" s="30" t="s">
        <v>77</v>
      </c>
      <c r="AB10" s="29">
        <v>0.17449664429530201</v>
      </c>
      <c r="AC10" s="74">
        <v>624</v>
      </c>
      <c r="AD10" s="29">
        <v>0.1767337807606264</v>
      </c>
      <c r="AE10" s="74">
        <v>632</v>
      </c>
      <c r="AF10" s="74" t="str">
        <f t="shared" si="2"/>
        <v>未把握型</v>
      </c>
      <c r="AG10" s="12">
        <v>0.726457399103139</v>
      </c>
      <c r="AH10" s="53">
        <v>162</v>
      </c>
      <c r="AI10" s="13" t="s">
        <v>62</v>
      </c>
      <c r="AJ10" s="12">
        <v>1.3452914798206279E-2</v>
      </c>
      <c r="AK10" s="11">
        <v>3</v>
      </c>
      <c r="AL10" s="12">
        <v>0.26008968609865468</v>
      </c>
      <c r="AM10" s="11">
        <v>58</v>
      </c>
      <c r="AN10" s="11" t="str">
        <f t="shared" si="3"/>
        <v>未把握型</v>
      </c>
      <c r="AO10" s="12">
        <v>0.82244897959183672</v>
      </c>
      <c r="AP10" s="11">
        <v>1209</v>
      </c>
      <c r="AQ10" s="14" t="s">
        <v>62</v>
      </c>
      <c r="AR10" s="12">
        <v>6.1904761904761907E-2</v>
      </c>
      <c r="AS10" s="11">
        <v>91</v>
      </c>
      <c r="AT10" s="12">
        <v>0.11564625850340136</v>
      </c>
      <c r="AU10" s="11">
        <v>170</v>
      </c>
      <c r="AV10" s="11" t="str">
        <f t="shared" si="4"/>
        <v>未把握型</v>
      </c>
      <c r="AW10" s="82">
        <f t="shared" si="5"/>
        <v>1</v>
      </c>
      <c r="AX10" s="82">
        <f t="shared" si="6"/>
        <v>0</v>
      </c>
      <c r="AY10" s="82">
        <f t="shared" si="7"/>
        <v>5</v>
      </c>
    </row>
    <row r="11" spans="1:51" x14ac:dyDescent="0.15">
      <c r="A11" s="11" t="s">
        <v>8</v>
      </c>
      <c r="B11" s="12">
        <v>0.83850931677018636</v>
      </c>
      <c r="C11" s="53">
        <v>135</v>
      </c>
      <c r="D11" s="13" t="s">
        <v>62</v>
      </c>
      <c r="E11" s="12">
        <v>0</v>
      </c>
      <c r="F11" s="11">
        <v>0</v>
      </c>
      <c r="G11" s="12">
        <v>0.16149068322981366</v>
      </c>
      <c r="H11" s="11">
        <v>26</v>
      </c>
      <c r="I11" s="11" t="str">
        <f t="shared" si="0"/>
        <v>未把握型</v>
      </c>
      <c r="J11" s="12"/>
      <c r="K11" s="53"/>
      <c r="L11" s="13"/>
      <c r="M11" s="12"/>
      <c r="N11" s="11"/>
      <c r="O11" s="11"/>
      <c r="P11" s="11"/>
      <c r="Q11" s="44">
        <v>0.76237623762376239</v>
      </c>
      <c r="R11" s="51">
        <v>154</v>
      </c>
      <c r="S11" s="45" t="s">
        <v>62</v>
      </c>
      <c r="T11" s="12">
        <v>0</v>
      </c>
      <c r="U11" s="11">
        <v>0</v>
      </c>
      <c r="V11" s="12">
        <v>0.23762376237623761</v>
      </c>
      <c r="W11" s="11">
        <v>48</v>
      </c>
      <c r="X11" s="11" t="str">
        <f t="shared" si="1"/>
        <v>未把握型</v>
      </c>
      <c r="Y11" s="29">
        <v>0.52601156069364163</v>
      </c>
      <c r="Z11" s="50">
        <v>1547</v>
      </c>
      <c r="AA11" s="30" t="s">
        <v>77</v>
      </c>
      <c r="AB11" s="29">
        <v>0</v>
      </c>
      <c r="AC11" s="74">
        <v>0</v>
      </c>
      <c r="AD11" s="29">
        <v>0.47398843930635837</v>
      </c>
      <c r="AE11" s="74">
        <v>1394</v>
      </c>
      <c r="AF11" s="74" t="str">
        <f t="shared" si="2"/>
        <v>未把握型</v>
      </c>
      <c r="AG11" s="29">
        <v>0.68639053254437865</v>
      </c>
      <c r="AH11" s="50">
        <v>232</v>
      </c>
      <c r="AI11" s="30" t="s">
        <v>77</v>
      </c>
      <c r="AJ11" s="29">
        <v>0</v>
      </c>
      <c r="AK11" s="74">
        <v>0</v>
      </c>
      <c r="AL11" s="29">
        <v>0.31360946745562129</v>
      </c>
      <c r="AM11" s="74">
        <v>106</v>
      </c>
      <c r="AN11" s="74" t="str">
        <f t="shared" si="3"/>
        <v>未把握型</v>
      </c>
      <c r="AO11" s="12">
        <v>0.87267080745341619</v>
      </c>
      <c r="AP11" s="11">
        <v>281</v>
      </c>
      <c r="AQ11" s="13" t="s">
        <v>62</v>
      </c>
      <c r="AR11" s="12">
        <v>0</v>
      </c>
      <c r="AS11" s="11">
        <v>0</v>
      </c>
      <c r="AT11" s="12">
        <v>0.12732919254658384</v>
      </c>
      <c r="AU11" s="11">
        <v>41</v>
      </c>
      <c r="AV11" s="11" t="str">
        <f t="shared" si="4"/>
        <v>未把握型</v>
      </c>
      <c r="AW11" s="82">
        <f t="shared" si="5"/>
        <v>2</v>
      </c>
      <c r="AX11" s="82">
        <f t="shared" si="6"/>
        <v>0</v>
      </c>
      <c r="AY11" s="82">
        <f t="shared" si="7"/>
        <v>5</v>
      </c>
    </row>
    <row r="12" spans="1:51" x14ac:dyDescent="0.15">
      <c r="A12" s="11" t="s">
        <v>9</v>
      </c>
      <c r="B12" s="29">
        <v>0.59433962264150941</v>
      </c>
      <c r="C12" s="50">
        <v>63</v>
      </c>
      <c r="D12" s="30" t="s">
        <v>77</v>
      </c>
      <c r="E12" s="29">
        <v>0.30188679245283018</v>
      </c>
      <c r="F12" s="74">
        <v>32</v>
      </c>
      <c r="G12" s="29">
        <v>0.10377358490566038</v>
      </c>
      <c r="H12" s="74">
        <v>11</v>
      </c>
      <c r="I12" s="74" t="str">
        <f t="shared" si="0"/>
        <v>未受診型</v>
      </c>
      <c r="J12" s="12"/>
      <c r="K12" s="53"/>
      <c r="L12" s="13"/>
      <c r="M12" s="12"/>
      <c r="N12" s="11"/>
      <c r="O12" s="11"/>
      <c r="P12" s="11"/>
      <c r="Q12" s="12">
        <v>0.81428571428571428</v>
      </c>
      <c r="R12" s="53">
        <v>171</v>
      </c>
      <c r="S12" s="13" t="s">
        <v>62</v>
      </c>
      <c r="T12" s="12">
        <v>0.10476190476190476</v>
      </c>
      <c r="U12" s="11">
        <v>22</v>
      </c>
      <c r="V12" s="12">
        <v>8.0952380952380956E-2</v>
      </c>
      <c r="W12" s="11">
        <v>17</v>
      </c>
      <c r="X12" s="11" t="str">
        <f t="shared" si="1"/>
        <v>未受診型</v>
      </c>
      <c r="Y12" s="29">
        <v>0.45616641901931648</v>
      </c>
      <c r="Z12" s="50">
        <v>1228</v>
      </c>
      <c r="AA12" s="30" t="s">
        <v>77</v>
      </c>
      <c r="AB12" s="29">
        <v>0.39858841010401191</v>
      </c>
      <c r="AC12" s="74">
        <v>1073</v>
      </c>
      <c r="AD12" s="29">
        <v>0.14524517087667163</v>
      </c>
      <c r="AE12" s="74">
        <v>391</v>
      </c>
      <c r="AF12" s="74" t="str">
        <f t="shared" si="2"/>
        <v>未受診型</v>
      </c>
      <c r="AG12" s="29">
        <v>0.68560606060606055</v>
      </c>
      <c r="AH12" s="50">
        <v>181</v>
      </c>
      <c r="AI12" s="30" t="s">
        <v>77</v>
      </c>
      <c r="AJ12" s="29">
        <v>0.18939393939393939</v>
      </c>
      <c r="AK12" s="74">
        <v>50</v>
      </c>
      <c r="AL12" s="29">
        <v>0.125</v>
      </c>
      <c r="AM12" s="74">
        <v>33</v>
      </c>
      <c r="AN12" s="74" t="str">
        <f t="shared" si="3"/>
        <v>未受診型</v>
      </c>
      <c r="AO12" s="12">
        <v>0.85767097966728278</v>
      </c>
      <c r="AP12" s="11">
        <v>464</v>
      </c>
      <c r="AQ12" s="14" t="s">
        <v>62</v>
      </c>
      <c r="AR12" s="12">
        <v>0</v>
      </c>
      <c r="AS12" s="11">
        <v>0</v>
      </c>
      <c r="AT12" s="12">
        <v>0.14232902033271719</v>
      </c>
      <c r="AU12" s="11">
        <v>77</v>
      </c>
      <c r="AV12" s="11" t="str">
        <f t="shared" si="4"/>
        <v>未把握型</v>
      </c>
      <c r="AW12" s="82">
        <f t="shared" si="5"/>
        <v>3</v>
      </c>
      <c r="AX12" s="82">
        <f t="shared" si="6"/>
        <v>4</v>
      </c>
      <c r="AY12" s="82">
        <f t="shared" si="7"/>
        <v>1</v>
      </c>
    </row>
    <row r="13" spans="1:51" x14ac:dyDescent="0.15">
      <c r="A13" s="46" t="s">
        <v>10</v>
      </c>
      <c r="B13" s="12">
        <v>0.94377224199288257</v>
      </c>
      <c r="C13" s="53">
        <v>1326</v>
      </c>
      <c r="D13" s="13" t="s">
        <v>62</v>
      </c>
      <c r="E13" s="12">
        <v>3.7722419928825621E-2</v>
      </c>
      <c r="F13" s="11">
        <v>53</v>
      </c>
      <c r="G13" s="12">
        <v>1.8505338078291814E-2</v>
      </c>
      <c r="H13" s="11">
        <v>26</v>
      </c>
      <c r="I13" s="11" t="str">
        <f t="shared" si="0"/>
        <v>未受診型</v>
      </c>
      <c r="J13" s="12"/>
      <c r="K13" s="53"/>
      <c r="L13" s="13"/>
      <c r="M13" s="12"/>
      <c r="N13" s="11"/>
      <c r="O13" s="11"/>
      <c r="P13" s="11"/>
      <c r="Q13" s="12">
        <v>0.91255813953488374</v>
      </c>
      <c r="R13" s="53">
        <v>981</v>
      </c>
      <c r="S13" s="13" t="s">
        <v>62</v>
      </c>
      <c r="T13" s="12">
        <v>6.2325581395348835E-2</v>
      </c>
      <c r="U13" s="11">
        <v>67</v>
      </c>
      <c r="V13" s="12">
        <v>2.5116279069767444E-2</v>
      </c>
      <c r="W13" s="11">
        <v>27</v>
      </c>
      <c r="X13" s="11" t="str">
        <f t="shared" si="1"/>
        <v>未受診型</v>
      </c>
      <c r="Y13" s="12">
        <v>0.83510167992926609</v>
      </c>
      <c r="Z13" s="53">
        <v>1889</v>
      </c>
      <c r="AA13" s="13" t="s">
        <v>62</v>
      </c>
      <c r="AB13" s="12">
        <v>8.267020335985853E-2</v>
      </c>
      <c r="AC13" s="11">
        <v>187</v>
      </c>
      <c r="AD13" s="12">
        <v>8.2228116710875335E-2</v>
      </c>
      <c r="AE13" s="11">
        <v>186</v>
      </c>
      <c r="AF13" s="11" t="str">
        <f t="shared" si="2"/>
        <v>未受診型</v>
      </c>
      <c r="AG13" s="12">
        <v>0.8233618233618234</v>
      </c>
      <c r="AH13" s="53">
        <v>578</v>
      </c>
      <c r="AI13" s="13" t="s">
        <v>62</v>
      </c>
      <c r="AJ13" s="12">
        <v>2.4216524216524215E-2</v>
      </c>
      <c r="AK13" s="11">
        <v>17</v>
      </c>
      <c r="AL13" s="12">
        <v>0.15242165242165243</v>
      </c>
      <c r="AM13" s="11">
        <v>107</v>
      </c>
      <c r="AN13" s="11" t="str">
        <f t="shared" si="3"/>
        <v>未把握型</v>
      </c>
      <c r="AO13" s="12">
        <v>0.96964285714285714</v>
      </c>
      <c r="AP13" s="11">
        <v>1629</v>
      </c>
      <c r="AQ13" s="14" t="s">
        <v>62</v>
      </c>
      <c r="AR13" s="12">
        <v>6.5476190476190478E-3</v>
      </c>
      <c r="AS13" s="11">
        <v>11</v>
      </c>
      <c r="AT13" s="12">
        <v>2.3809523809523808E-2</v>
      </c>
      <c r="AU13" s="11">
        <v>40</v>
      </c>
      <c r="AV13" s="11" t="str">
        <f t="shared" si="4"/>
        <v>未把握型</v>
      </c>
      <c r="AW13" s="82">
        <f t="shared" si="5"/>
        <v>0</v>
      </c>
      <c r="AX13" s="82">
        <f t="shared" si="6"/>
        <v>3</v>
      </c>
      <c r="AY13" s="82">
        <f t="shared" si="7"/>
        <v>2</v>
      </c>
    </row>
    <row r="14" spans="1:51" x14ac:dyDescent="0.15">
      <c r="A14" s="11" t="s">
        <v>11</v>
      </c>
      <c r="B14" s="12">
        <v>0.81116584564860428</v>
      </c>
      <c r="C14" s="53">
        <v>988</v>
      </c>
      <c r="D14" s="13" t="s">
        <v>62</v>
      </c>
      <c r="E14" s="12">
        <v>1.9704433497536946E-2</v>
      </c>
      <c r="F14" s="11">
        <v>24</v>
      </c>
      <c r="G14" s="12">
        <v>0.16912972085385877</v>
      </c>
      <c r="H14" s="11">
        <v>206</v>
      </c>
      <c r="I14" s="11" t="str">
        <f t="shared" si="0"/>
        <v>未把握型</v>
      </c>
      <c r="J14" s="12"/>
      <c r="K14" s="53"/>
      <c r="L14" s="13"/>
      <c r="M14" s="12"/>
      <c r="N14" s="11"/>
      <c r="O14" s="11"/>
      <c r="P14" s="11"/>
      <c r="Q14" s="29">
        <v>0.38571428571428573</v>
      </c>
      <c r="R14" s="50">
        <v>243</v>
      </c>
      <c r="S14" s="30" t="s">
        <v>77</v>
      </c>
      <c r="T14" s="29">
        <v>2.2222222222222223E-2</v>
      </c>
      <c r="U14" s="74">
        <v>14</v>
      </c>
      <c r="V14" s="29">
        <v>0.59206349206349207</v>
      </c>
      <c r="W14" s="74">
        <v>373</v>
      </c>
      <c r="X14" s="74" t="str">
        <f t="shared" si="1"/>
        <v>未把握型</v>
      </c>
      <c r="Y14" s="29">
        <v>0.47268135904499542</v>
      </c>
      <c r="Z14" s="50">
        <v>2059</v>
      </c>
      <c r="AA14" s="30" t="s">
        <v>77</v>
      </c>
      <c r="AB14" s="29">
        <v>5.0275482093663913E-2</v>
      </c>
      <c r="AC14" s="74">
        <v>219</v>
      </c>
      <c r="AD14" s="29">
        <v>0.47704315886134069</v>
      </c>
      <c r="AE14" s="74">
        <v>2078</v>
      </c>
      <c r="AF14" s="74" t="str">
        <f t="shared" si="2"/>
        <v>未把握型</v>
      </c>
      <c r="AG14" s="29">
        <v>0.68478260869565222</v>
      </c>
      <c r="AH14" s="50">
        <v>441</v>
      </c>
      <c r="AI14" s="30" t="s">
        <v>77</v>
      </c>
      <c r="AJ14" s="29">
        <v>4.0372670807453416E-2</v>
      </c>
      <c r="AK14" s="74">
        <v>26</v>
      </c>
      <c r="AL14" s="29">
        <v>0.2748447204968944</v>
      </c>
      <c r="AM14" s="74">
        <v>177</v>
      </c>
      <c r="AN14" s="74" t="str">
        <f t="shared" si="3"/>
        <v>未把握型</v>
      </c>
      <c r="AO14" s="12">
        <v>0.83168927250308267</v>
      </c>
      <c r="AP14" s="11">
        <v>1349</v>
      </c>
      <c r="AQ14" s="14" t="s">
        <v>62</v>
      </c>
      <c r="AR14" s="12">
        <v>7.3982737361282368E-3</v>
      </c>
      <c r="AS14" s="11">
        <v>12</v>
      </c>
      <c r="AT14" s="12">
        <v>0.16091245376078914</v>
      </c>
      <c r="AU14" s="11">
        <v>261</v>
      </c>
      <c r="AV14" s="11" t="str">
        <f t="shared" si="4"/>
        <v>未把握型</v>
      </c>
      <c r="AW14" s="82">
        <f t="shared" si="5"/>
        <v>3</v>
      </c>
      <c r="AX14" s="82">
        <f t="shared" si="6"/>
        <v>0</v>
      </c>
      <c r="AY14" s="82">
        <f t="shared" si="7"/>
        <v>5</v>
      </c>
    </row>
    <row r="15" spans="1:51" x14ac:dyDescent="0.15">
      <c r="A15" s="46" t="s">
        <v>12</v>
      </c>
      <c r="B15" s="12">
        <v>0.80327868852459017</v>
      </c>
      <c r="C15" s="53">
        <v>392</v>
      </c>
      <c r="D15" s="13" t="s">
        <v>62</v>
      </c>
      <c r="E15" s="12">
        <v>4.7131147540983603E-2</v>
      </c>
      <c r="F15" s="11">
        <v>23</v>
      </c>
      <c r="G15" s="12">
        <v>0.14959016393442623</v>
      </c>
      <c r="H15" s="11">
        <v>73</v>
      </c>
      <c r="I15" s="11" t="str">
        <f t="shared" si="0"/>
        <v>未把握型</v>
      </c>
      <c r="J15" s="12"/>
      <c r="K15" s="53"/>
      <c r="L15" s="13"/>
      <c r="M15" s="12"/>
      <c r="N15" s="11"/>
      <c r="O15" s="11"/>
      <c r="P15" s="11"/>
      <c r="Q15" s="12">
        <v>0.9178082191780822</v>
      </c>
      <c r="R15" s="53">
        <v>67</v>
      </c>
      <c r="S15" s="13" t="s">
        <v>62</v>
      </c>
      <c r="T15" s="12">
        <v>1.3698630136986301E-2</v>
      </c>
      <c r="U15" s="11">
        <v>1</v>
      </c>
      <c r="V15" s="12">
        <v>6.8493150684931503E-2</v>
      </c>
      <c r="W15" s="11">
        <v>5</v>
      </c>
      <c r="X15" s="11" t="str">
        <f t="shared" si="1"/>
        <v>未把握型</v>
      </c>
      <c r="Y15" s="44">
        <v>0.74344355758266822</v>
      </c>
      <c r="Z15" s="51">
        <v>652</v>
      </c>
      <c r="AA15" s="45" t="s">
        <v>62</v>
      </c>
      <c r="AB15" s="12">
        <v>6.9555302166476624E-2</v>
      </c>
      <c r="AC15" s="11">
        <v>61</v>
      </c>
      <c r="AD15" s="12">
        <v>0.18700114025085518</v>
      </c>
      <c r="AE15" s="11">
        <v>164</v>
      </c>
      <c r="AF15" s="11" t="str">
        <f t="shared" si="2"/>
        <v>未把握型</v>
      </c>
      <c r="AG15" s="12">
        <v>0.89189189189189189</v>
      </c>
      <c r="AH15" s="53">
        <v>132</v>
      </c>
      <c r="AI15" s="13" t="s">
        <v>62</v>
      </c>
      <c r="AJ15" s="12">
        <v>0</v>
      </c>
      <c r="AK15" s="11">
        <v>0</v>
      </c>
      <c r="AL15" s="12">
        <v>0.10810810810810811</v>
      </c>
      <c r="AM15" s="11">
        <v>16</v>
      </c>
      <c r="AN15" s="11" t="str">
        <f t="shared" si="3"/>
        <v>未把握型</v>
      </c>
      <c r="AO15" s="12">
        <v>0.86858974358974361</v>
      </c>
      <c r="AP15" s="11">
        <v>542</v>
      </c>
      <c r="AQ15" s="14" t="s">
        <v>62</v>
      </c>
      <c r="AR15" s="12">
        <v>1.7628205128205128E-2</v>
      </c>
      <c r="AS15" s="11">
        <v>11</v>
      </c>
      <c r="AT15" s="12">
        <v>0.11378205128205128</v>
      </c>
      <c r="AU15" s="11">
        <v>71</v>
      </c>
      <c r="AV15" s="11" t="str">
        <f t="shared" si="4"/>
        <v>未把握型</v>
      </c>
      <c r="AW15" s="82">
        <f t="shared" si="5"/>
        <v>0</v>
      </c>
      <c r="AX15" s="82">
        <f t="shared" si="6"/>
        <v>0</v>
      </c>
      <c r="AY15" s="82">
        <f t="shared" si="7"/>
        <v>5</v>
      </c>
    </row>
    <row r="16" spans="1:51" x14ac:dyDescent="0.15">
      <c r="A16" s="11" t="s">
        <v>13</v>
      </c>
      <c r="B16" s="12">
        <v>0.75720164609053497</v>
      </c>
      <c r="C16" s="53">
        <v>184</v>
      </c>
      <c r="D16" s="13" t="s">
        <v>62</v>
      </c>
      <c r="E16" s="12">
        <v>0</v>
      </c>
      <c r="F16" s="11">
        <v>0</v>
      </c>
      <c r="G16" s="12">
        <v>0.24279835390946503</v>
      </c>
      <c r="H16" s="11">
        <v>59</v>
      </c>
      <c r="I16" s="11" t="str">
        <f t="shared" si="0"/>
        <v>未把握型</v>
      </c>
      <c r="J16" s="12"/>
      <c r="K16" s="53"/>
      <c r="L16" s="13"/>
      <c r="M16" s="12"/>
      <c r="N16" s="11"/>
      <c r="O16" s="11"/>
      <c r="P16" s="11"/>
      <c r="Q16" s="15"/>
      <c r="R16" s="52"/>
      <c r="S16" s="16"/>
      <c r="T16" s="15"/>
      <c r="U16" s="72"/>
      <c r="V16" s="15"/>
      <c r="W16" s="72"/>
      <c r="X16" s="72" t="str">
        <f t="shared" si="1"/>
        <v/>
      </c>
      <c r="Y16" s="29">
        <v>0.4741411853529634</v>
      </c>
      <c r="Z16" s="50">
        <v>1256</v>
      </c>
      <c r="AA16" s="30" t="s">
        <v>77</v>
      </c>
      <c r="AB16" s="29">
        <v>0.37863344658361647</v>
      </c>
      <c r="AC16" s="74">
        <v>1003</v>
      </c>
      <c r="AD16" s="29">
        <v>0.14722536806342015</v>
      </c>
      <c r="AE16" s="74">
        <v>390</v>
      </c>
      <c r="AF16" s="74" t="str">
        <f t="shared" si="2"/>
        <v>未受診型</v>
      </c>
      <c r="AG16" s="12">
        <v>0.78590785907859073</v>
      </c>
      <c r="AH16" s="53">
        <v>290</v>
      </c>
      <c r="AI16" s="13" t="s">
        <v>62</v>
      </c>
      <c r="AJ16" s="12">
        <v>6.7750677506775062E-2</v>
      </c>
      <c r="AK16" s="11">
        <v>25</v>
      </c>
      <c r="AL16" s="12">
        <v>0.14634146341463414</v>
      </c>
      <c r="AM16" s="11">
        <v>54</v>
      </c>
      <c r="AN16" s="11" t="str">
        <f t="shared" si="3"/>
        <v>未把握型</v>
      </c>
      <c r="AO16" s="12">
        <v>0.88770053475935828</v>
      </c>
      <c r="AP16" s="11">
        <v>664</v>
      </c>
      <c r="AQ16" s="14" t="s">
        <v>62</v>
      </c>
      <c r="AR16" s="12">
        <v>6.9518716577540107E-2</v>
      </c>
      <c r="AS16" s="11">
        <v>52</v>
      </c>
      <c r="AT16" s="12">
        <v>4.2780748663101602E-2</v>
      </c>
      <c r="AU16" s="11">
        <v>32</v>
      </c>
      <c r="AV16" s="11" t="str">
        <f t="shared" si="4"/>
        <v>未受診型</v>
      </c>
      <c r="AW16" s="82">
        <f t="shared" si="5"/>
        <v>1</v>
      </c>
      <c r="AX16" s="82">
        <f t="shared" si="6"/>
        <v>2</v>
      </c>
      <c r="AY16" s="82">
        <f t="shared" si="7"/>
        <v>2</v>
      </c>
    </row>
    <row r="17" spans="1:51" x14ac:dyDescent="0.15">
      <c r="A17" s="11" t="s">
        <v>14</v>
      </c>
      <c r="B17" s="12">
        <v>0.73816155988857934</v>
      </c>
      <c r="C17" s="53">
        <v>265</v>
      </c>
      <c r="D17" s="13" t="s">
        <v>62</v>
      </c>
      <c r="E17" s="12">
        <v>0.21448467966573817</v>
      </c>
      <c r="F17" s="11">
        <v>77</v>
      </c>
      <c r="G17" s="12">
        <v>4.7353760445682451E-2</v>
      </c>
      <c r="H17" s="11">
        <v>17</v>
      </c>
      <c r="I17" s="11" t="str">
        <f t="shared" si="0"/>
        <v>未受診型</v>
      </c>
      <c r="J17" s="12">
        <v>0.95854922279792742</v>
      </c>
      <c r="K17" s="53">
        <v>370</v>
      </c>
      <c r="L17" s="13" t="s">
        <v>62</v>
      </c>
      <c r="M17" s="12">
        <v>2.5906735751295335E-2</v>
      </c>
      <c r="N17" s="11">
        <v>10</v>
      </c>
      <c r="O17" s="11">
        <v>1.5544041450777202E-2</v>
      </c>
      <c r="P17" s="11">
        <v>6</v>
      </c>
      <c r="Q17" s="12">
        <v>0.87792207792207788</v>
      </c>
      <c r="R17" s="53">
        <v>338</v>
      </c>
      <c r="S17" s="13" t="s">
        <v>62</v>
      </c>
      <c r="T17" s="12">
        <v>9.6103896103896108E-2</v>
      </c>
      <c r="U17" s="11">
        <v>37</v>
      </c>
      <c r="V17" s="12">
        <v>2.5974025974025976E-2</v>
      </c>
      <c r="W17" s="11">
        <v>10</v>
      </c>
      <c r="X17" s="11" t="str">
        <f t="shared" si="1"/>
        <v>未受診型</v>
      </c>
      <c r="Y17" s="29">
        <v>0.39830841856805665</v>
      </c>
      <c r="Z17" s="50">
        <v>2025</v>
      </c>
      <c r="AA17" s="30" t="s">
        <v>77</v>
      </c>
      <c r="AB17" s="29">
        <v>0.23564122738001572</v>
      </c>
      <c r="AC17" s="74">
        <v>1198</v>
      </c>
      <c r="AD17" s="29">
        <v>0.3660503540519276</v>
      </c>
      <c r="AE17" s="74">
        <v>1861</v>
      </c>
      <c r="AF17" s="74" t="str">
        <f t="shared" si="2"/>
        <v>未把握型</v>
      </c>
      <c r="AG17" s="12">
        <v>0.90703517587939697</v>
      </c>
      <c r="AH17" s="53">
        <v>361</v>
      </c>
      <c r="AI17" s="13" t="s">
        <v>62</v>
      </c>
      <c r="AJ17" s="12">
        <v>7.2864321608040197E-2</v>
      </c>
      <c r="AK17" s="11">
        <v>29</v>
      </c>
      <c r="AL17" s="12">
        <v>2.0100502512562814E-2</v>
      </c>
      <c r="AM17" s="11">
        <v>8</v>
      </c>
      <c r="AN17" s="11" t="str">
        <f t="shared" si="3"/>
        <v>未受診型</v>
      </c>
      <c r="AO17" s="12">
        <v>0.91368846931894809</v>
      </c>
      <c r="AP17" s="11">
        <v>1355</v>
      </c>
      <c r="AQ17" s="14" t="s">
        <v>62</v>
      </c>
      <c r="AR17" s="12">
        <v>7.9568442346594742E-2</v>
      </c>
      <c r="AS17" s="11">
        <v>118</v>
      </c>
      <c r="AT17" s="12">
        <v>6.7430883344571811E-3</v>
      </c>
      <c r="AU17" s="11">
        <v>10</v>
      </c>
      <c r="AV17" s="11" t="str">
        <f t="shared" si="4"/>
        <v>未受診型</v>
      </c>
      <c r="AW17" s="82">
        <f t="shared" si="5"/>
        <v>1</v>
      </c>
      <c r="AX17" s="82">
        <f t="shared" si="6"/>
        <v>4</v>
      </c>
      <c r="AY17" s="82">
        <f t="shared" si="7"/>
        <v>1</v>
      </c>
    </row>
    <row r="18" spans="1:51" x14ac:dyDescent="0.15">
      <c r="A18" s="11" t="s">
        <v>15</v>
      </c>
      <c r="B18" s="29">
        <v>0.65</v>
      </c>
      <c r="C18" s="50">
        <v>13</v>
      </c>
      <c r="D18" s="30" t="s">
        <v>77</v>
      </c>
      <c r="E18" s="29">
        <v>0.15</v>
      </c>
      <c r="F18" s="74">
        <v>3</v>
      </c>
      <c r="G18" s="29">
        <v>0.2</v>
      </c>
      <c r="H18" s="74">
        <v>4</v>
      </c>
      <c r="I18" s="74" t="str">
        <f t="shared" si="0"/>
        <v>未把握型</v>
      </c>
      <c r="J18" s="12"/>
      <c r="K18" s="53"/>
      <c r="L18" s="13"/>
      <c r="M18" s="12"/>
      <c r="N18" s="11"/>
      <c r="O18" s="11"/>
      <c r="P18" s="11"/>
      <c r="Q18" s="44">
        <v>0.70454545454545459</v>
      </c>
      <c r="R18" s="51">
        <v>155</v>
      </c>
      <c r="S18" s="45" t="s">
        <v>62</v>
      </c>
      <c r="T18" s="12">
        <v>2.7272727272727271E-2</v>
      </c>
      <c r="U18" s="11">
        <v>6</v>
      </c>
      <c r="V18" s="12">
        <v>0.26818181818181819</v>
      </c>
      <c r="W18" s="11">
        <v>59</v>
      </c>
      <c r="X18" s="11" t="str">
        <f t="shared" si="1"/>
        <v>未把握型</v>
      </c>
      <c r="Y18" s="29">
        <v>0.62436115843270867</v>
      </c>
      <c r="Z18" s="50">
        <v>733</v>
      </c>
      <c r="AA18" s="30" t="s">
        <v>77</v>
      </c>
      <c r="AB18" s="29">
        <v>0.1362862010221465</v>
      </c>
      <c r="AC18" s="74">
        <v>160</v>
      </c>
      <c r="AD18" s="29">
        <v>0.2393526405451448</v>
      </c>
      <c r="AE18" s="74">
        <v>281</v>
      </c>
      <c r="AF18" s="74" t="str">
        <f t="shared" si="2"/>
        <v>未把握型</v>
      </c>
      <c r="AG18" s="29">
        <v>0.5256024096385542</v>
      </c>
      <c r="AH18" s="50">
        <v>349</v>
      </c>
      <c r="AI18" s="30" t="s">
        <v>77</v>
      </c>
      <c r="AJ18" s="29">
        <v>3.463855421686747E-2</v>
      </c>
      <c r="AK18" s="74">
        <v>23</v>
      </c>
      <c r="AL18" s="29">
        <v>0.43975903614457829</v>
      </c>
      <c r="AM18" s="74">
        <v>292</v>
      </c>
      <c r="AN18" s="74" t="str">
        <f t="shared" si="3"/>
        <v>未把握型</v>
      </c>
      <c r="AO18" s="29">
        <v>0.68697123519458547</v>
      </c>
      <c r="AP18" s="11">
        <v>406</v>
      </c>
      <c r="AQ18" s="30" t="s">
        <v>77</v>
      </c>
      <c r="AR18" s="29">
        <v>5.7529610829103212E-2</v>
      </c>
      <c r="AS18" s="74">
        <v>34</v>
      </c>
      <c r="AT18" s="29">
        <v>0.25549915397631134</v>
      </c>
      <c r="AU18" s="74">
        <v>151</v>
      </c>
      <c r="AV18" s="74" t="str">
        <f t="shared" si="4"/>
        <v>未把握型</v>
      </c>
      <c r="AW18" s="82">
        <f t="shared" si="5"/>
        <v>4</v>
      </c>
      <c r="AX18" s="82">
        <f t="shared" si="6"/>
        <v>0</v>
      </c>
      <c r="AY18" s="82">
        <f t="shared" si="7"/>
        <v>5</v>
      </c>
    </row>
    <row r="19" spans="1:51" x14ac:dyDescent="0.15">
      <c r="A19" s="11" t="s">
        <v>16</v>
      </c>
      <c r="B19" s="12">
        <v>0.71679197994987465</v>
      </c>
      <c r="C19" s="53">
        <v>286</v>
      </c>
      <c r="D19" s="13" t="s">
        <v>62</v>
      </c>
      <c r="E19" s="12">
        <v>0</v>
      </c>
      <c r="F19" s="11">
        <v>0</v>
      </c>
      <c r="G19" s="12">
        <v>0.2832080200501253</v>
      </c>
      <c r="H19" s="11">
        <v>113</v>
      </c>
      <c r="I19" s="11" t="str">
        <f t="shared" si="0"/>
        <v>未把握型</v>
      </c>
      <c r="J19" s="12"/>
      <c r="K19" s="53"/>
      <c r="L19" s="13"/>
      <c r="M19" s="12"/>
      <c r="N19" s="11"/>
      <c r="O19" s="11"/>
      <c r="P19" s="11"/>
      <c r="Q19" s="15"/>
      <c r="R19" s="52"/>
      <c r="S19" s="16"/>
      <c r="T19" s="15"/>
      <c r="U19" s="72"/>
      <c r="V19" s="15"/>
      <c r="W19" s="72"/>
      <c r="X19" s="72" t="str">
        <f t="shared" si="1"/>
        <v/>
      </c>
      <c r="Y19" s="29">
        <v>0.60420032310177707</v>
      </c>
      <c r="Z19" s="50">
        <v>374</v>
      </c>
      <c r="AA19" s="30" t="s">
        <v>77</v>
      </c>
      <c r="AB19" s="29">
        <v>0</v>
      </c>
      <c r="AC19" s="74">
        <v>0</v>
      </c>
      <c r="AD19" s="29">
        <v>0.39579967689822293</v>
      </c>
      <c r="AE19" s="74">
        <v>245</v>
      </c>
      <c r="AF19" s="74" t="str">
        <f t="shared" si="2"/>
        <v>未把握型</v>
      </c>
      <c r="AG19" s="12">
        <v>0.82499999999999996</v>
      </c>
      <c r="AH19" s="53">
        <v>99</v>
      </c>
      <c r="AI19" s="13" t="s">
        <v>62</v>
      </c>
      <c r="AJ19" s="12">
        <v>8.3333333333333332E-3</v>
      </c>
      <c r="AK19" s="11">
        <v>1</v>
      </c>
      <c r="AL19" s="12">
        <v>0.16666666666666666</v>
      </c>
      <c r="AM19" s="11">
        <v>20</v>
      </c>
      <c r="AN19" s="11" t="str">
        <f t="shared" si="3"/>
        <v>未把握型</v>
      </c>
      <c r="AO19" s="12">
        <v>0.96401515151515149</v>
      </c>
      <c r="AP19" s="11">
        <v>509</v>
      </c>
      <c r="AQ19" s="14" t="s">
        <v>62</v>
      </c>
      <c r="AR19" s="12">
        <v>0</v>
      </c>
      <c r="AS19" s="11">
        <v>0</v>
      </c>
      <c r="AT19" s="12">
        <v>3.5984848484848488E-2</v>
      </c>
      <c r="AU19" s="11">
        <v>19</v>
      </c>
      <c r="AV19" s="11" t="str">
        <f t="shared" si="4"/>
        <v>未把握型</v>
      </c>
      <c r="AW19" s="82">
        <f t="shared" si="5"/>
        <v>1</v>
      </c>
      <c r="AX19" s="82">
        <f t="shared" si="6"/>
        <v>0</v>
      </c>
      <c r="AY19" s="82">
        <f t="shared" si="7"/>
        <v>4</v>
      </c>
    </row>
    <row r="20" spans="1:51" x14ac:dyDescent="0.15">
      <c r="A20" s="11" t="s">
        <v>17</v>
      </c>
      <c r="B20" s="12">
        <v>0.83710407239819007</v>
      </c>
      <c r="C20" s="53">
        <v>555</v>
      </c>
      <c r="D20" s="13" t="s">
        <v>62</v>
      </c>
      <c r="E20" s="12">
        <v>1.5082956259426848E-3</v>
      </c>
      <c r="F20" s="11">
        <v>1</v>
      </c>
      <c r="G20" s="12">
        <v>0.16138763197586728</v>
      </c>
      <c r="H20" s="11">
        <v>107</v>
      </c>
      <c r="I20" s="11" t="str">
        <f t="shared" si="0"/>
        <v>未把握型</v>
      </c>
      <c r="J20" s="12"/>
      <c r="K20" s="53"/>
      <c r="L20" s="13"/>
      <c r="M20" s="12"/>
      <c r="N20" s="11"/>
      <c r="O20" s="11"/>
      <c r="P20" s="11"/>
      <c r="Q20" s="12">
        <v>0.86805555555555558</v>
      </c>
      <c r="R20" s="53">
        <v>125</v>
      </c>
      <c r="S20" s="13" t="s">
        <v>62</v>
      </c>
      <c r="T20" s="12">
        <v>1.3888888888888888E-2</v>
      </c>
      <c r="U20" s="11">
        <v>2</v>
      </c>
      <c r="V20" s="12">
        <v>0.11805555555555555</v>
      </c>
      <c r="W20" s="11">
        <v>17</v>
      </c>
      <c r="X20" s="11" t="str">
        <f t="shared" si="1"/>
        <v>未把握型</v>
      </c>
      <c r="Y20" s="44">
        <v>0.75922671353251314</v>
      </c>
      <c r="Z20" s="51">
        <v>864</v>
      </c>
      <c r="AA20" s="45" t="s">
        <v>62</v>
      </c>
      <c r="AB20" s="12">
        <v>8.7873462214411243E-4</v>
      </c>
      <c r="AC20" s="11">
        <v>1</v>
      </c>
      <c r="AD20" s="12">
        <v>0.2398945518453427</v>
      </c>
      <c r="AE20" s="11">
        <v>273</v>
      </c>
      <c r="AF20" s="11" t="str">
        <f t="shared" si="2"/>
        <v>未把握型</v>
      </c>
      <c r="AG20" s="29">
        <v>0.68707482993197277</v>
      </c>
      <c r="AH20" s="50">
        <v>202</v>
      </c>
      <c r="AI20" s="30" t="s">
        <v>77</v>
      </c>
      <c r="AJ20" s="29">
        <v>0</v>
      </c>
      <c r="AK20" s="74">
        <v>0</v>
      </c>
      <c r="AL20" s="29">
        <v>0.31292517006802723</v>
      </c>
      <c r="AM20" s="74">
        <v>92</v>
      </c>
      <c r="AN20" s="74" t="str">
        <f t="shared" si="3"/>
        <v>未把握型</v>
      </c>
      <c r="AO20" s="12">
        <v>0.95136778115501519</v>
      </c>
      <c r="AP20" s="11">
        <v>313</v>
      </c>
      <c r="AQ20" s="14" t="s">
        <v>62</v>
      </c>
      <c r="AR20" s="12">
        <v>0</v>
      </c>
      <c r="AS20" s="11">
        <v>0</v>
      </c>
      <c r="AT20" s="12">
        <v>4.8632218844984802E-2</v>
      </c>
      <c r="AU20" s="11">
        <v>16</v>
      </c>
      <c r="AV20" s="11" t="str">
        <f t="shared" si="4"/>
        <v>未把握型</v>
      </c>
      <c r="AW20" s="82">
        <f t="shared" si="5"/>
        <v>1</v>
      </c>
      <c r="AX20" s="82">
        <f t="shared" si="6"/>
        <v>0</v>
      </c>
      <c r="AY20" s="82">
        <f t="shared" si="7"/>
        <v>5</v>
      </c>
    </row>
    <row r="21" spans="1:51" x14ac:dyDescent="0.15">
      <c r="A21" s="11" t="s">
        <v>18</v>
      </c>
      <c r="B21" s="12">
        <v>0.84299516908212557</v>
      </c>
      <c r="C21" s="53">
        <v>349</v>
      </c>
      <c r="D21" s="13" t="s">
        <v>62</v>
      </c>
      <c r="E21" s="12">
        <v>2.4154589371980676E-2</v>
      </c>
      <c r="F21" s="11">
        <v>10</v>
      </c>
      <c r="G21" s="12">
        <v>0.13285024154589373</v>
      </c>
      <c r="H21" s="11">
        <v>55</v>
      </c>
      <c r="I21" s="11" t="str">
        <f t="shared" si="0"/>
        <v>未把握型</v>
      </c>
      <c r="J21" s="12"/>
      <c r="K21" s="53"/>
      <c r="L21" s="13"/>
      <c r="M21" s="12"/>
      <c r="N21" s="11"/>
      <c r="O21" s="11"/>
      <c r="P21" s="11"/>
      <c r="Q21" s="12">
        <v>0.83333333333333337</v>
      </c>
      <c r="R21" s="53">
        <v>130</v>
      </c>
      <c r="S21" s="13" t="s">
        <v>62</v>
      </c>
      <c r="T21" s="12">
        <v>1.9230769230769232E-2</v>
      </c>
      <c r="U21" s="11">
        <v>3</v>
      </c>
      <c r="V21" s="12">
        <v>0.14743589743589744</v>
      </c>
      <c r="W21" s="11">
        <v>23</v>
      </c>
      <c r="X21" s="11" t="str">
        <f t="shared" si="1"/>
        <v>未把握型</v>
      </c>
      <c r="Y21" s="29">
        <v>0.41077100779670805</v>
      </c>
      <c r="Z21" s="50">
        <v>2845</v>
      </c>
      <c r="AA21" s="30" t="s">
        <v>77</v>
      </c>
      <c r="AB21" s="29">
        <v>0.15333525844643373</v>
      </c>
      <c r="AC21" s="74">
        <v>1062</v>
      </c>
      <c r="AD21" s="29">
        <v>0.43589373375685819</v>
      </c>
      <c r="AE21" s="74">
        <v>3019</v>
      </c>
      <c r="AF21" s="74" t="str">
        <f t="shared" si="2"/>
        <v>未把握型</v>
      </c>
      <c r="AG21" s="29">
        <v>0.62393162393162394</v>
      </c>
      <c r="AH21" s="50">
        <v>73</v>
      </c>
      <c r="AI21" s="30" t="s">
        <v>77</v>
      </c>
      <c r="AJ21" s="29">
        <v>3.4188034188034191E-2</v>
      </c>
      <c r="AK21" s="74">
        <v>4</v>
      </c>
      <c r="AL21" s="29">
        <v>0.34188034188034189</v>
      </c>
      <c r="AM21" s="74">
        <v>40</v>
      </c>
      <c r="AN21" s="74" t="str">
        <f t="shared" si="3"/>
        <v>未把握型</v>
      </c>
      <c r="AO21" s="29">
        <v>0.76445396145610278</v>
      </c>
      <c r="AP21" s="11">
        <v>714</v>
      </c>
      <c r="AQ21" s="30" t="s">
        <v>77</v>
      </c>
      <c r="AR21" s="29">
        <v>5.3533190578158455E-3</v>
      </c>
      <c r="AS21" s="74">
        <v>5</v>
      </c>
      <c r="AT21" s="29">
        <v>0.23019271948608136</v>
      </c>
      <c r="AU21" s="74">
        <v>215</v>
      </c>
      <c r="AV21" s="74" t="str">
        <f t="shared" si="4"/>
        <v>未把握型</v>
      </c>
      <c r="AW21" s="82">
        <f t="shared" si="5"/>
        <v>3</v>
      </c>
      <c r="AX21" s="82">
        <f t="shared" si="6"/>
        <v>0</v>
      </c>
      <c r="AY21" s="82">
        <f t="shared" si="7"/>
        <v>5</v>
      </c>
    </row>
    <row r="22" spans="1:51" x14ac:dyDescent="0.15">
      <c r="A22" s="11" t="s">
        <v>19</v>
      </c>
      <c r="B22" s="12">
        <v>0.88363851151801531</v>
      </c>
      <c r="C22" s="53">
        <v>1496</v>
      </c>
      <c r="D22" s="13" t="s">
        <v>62</v>
      </c>
      <c r="E22" s="12">
        <v>3.1305375073833429E-2</v>
      </c>
      <c r="F22" s="11">
        <v>53</v>
      </c>
      <c r="G22" s="12">
        <v>8.505611340815121E-2</v>
      </c>
      <c r="H22" s="11">
        <v>144</v>
      </c>
      <c r="I22" s="11" t="str">
        <f t="shared" si="0"/>
        <v>未把握型</v>
      </c>
      <c r="J22" s="12"/>
      <c r="K22" s="53"/>
      <c r="L22" s="13"/>
      <c r="M22" s="12"/>
      <c r="N22" s="11"/>
      <c r="O22" s="11"/>
      <c r="P22" s="11"/>
      <c r="Q22" s="29">
        <v>0.68888888888888888</v>
      </c>
      <c r="R22" s="50">
        <v>372</v>
      </c>
      <c r="S22" s="30" t="s">
        <v>77</v>
      </c>
      <c r="T22" s="29">
        <v>8.8888888888888892E-2</v>
      </c>
      <c r="U22" s="74">
        <v>48</v>
      </c>
      <c r="V22" s="29">
        <v>0.22222222222222221</v>
      </c>
      <c r="W22" s="74">
        <v>120</v>
      </c>
      <c r="X22" s="74" t="str">
        <f t="shared" si="1"/>
        <v>未把握型</v>
      </c>
      <c r="Y22" s="29">
        <v>0.50652173913043474</v>
      </c>
      <c r="Z22" s="50">
        <v>1631</v>
      </c>
      <c r="AA22" s="30" t="s">
        <v>77</v>
      </c>
      <c r="AB22" s="29">
        <v>0.19596273291925465</v>
      </c>
      <c r="AC22" s="74">
        <v>631</v>
      </c>
      <c r="AD22" s="29">
        <v>0.29751552795031055</v>
      </c>
      <c r="AE22" s="74">
        <v>958</v>
      </c>
      <c r="AF22" s="74" t="str">
        <f t="shared" si="2"/>
        <v>未把握型</v>
      </c>
      <c r="AG22" s="12">
        <v>0.78222222222222226</v>
      </c>
      <c r="AH22" s="53">
        <v>176</v>
      </c>
      <c r="AI22" s="13" t="s">
        <v>62</v>
      </c>
      <c r="AJ22" s="12">
        <v>1.3333333333333334E-2</v>
      </c>
      <c r="AK22" s="11">
        <v>3</v>
      </c>
      <c r="AL22" s="12">
        <v>0.20444444444444446</v>
      </c>
      <c r="AM22" s="11">
        <v>46</v>
      </c>
      <c r="AN22" s="11" t="str">
        <f t="shared" si="3"/>
        <v>未把握型</v>
      </c>
      <c r="AO22" s="12">
        <v>0.95478374836172997</v>
      </c>
      <c r="AP22" s="11">
        <v>1457</v>
      </c>
      <c r="AQ22" s="14" t="s">
        <v>62</v>
      </c>
      <c r="AR22" s="12">
        <v>8.5190039318479693E-3</v>
      </c>
      <c r="AS22" s="11">
        <v>13</v>
      </c>
      <c r="AT22" s="12">
        <v>3.669724770642202E-2</v>
      </c>
      <c r="AU22" s="11">
        <v>56</v>
      </c>
      <c r="AV22" s="11" t="str">
        <f t="shared" si="4"/>
        <v>未把握型</v>
      </c>
      <c r="AW22" s="82">
        <f t="shared" si="5"/>
        <v>2</v>
      </c>
      <c r="AX22" s="82">
        <f t="shared" si="6"/>
        <v>0</v>
      </c>
      <c r="AY22" s="82">
        <f t="shared" si="7"/>
        <v>5</v>
      </c>
    </row>
    <row r="23" spans="1:51" x14ac:dyDescent="0.15">
      <c r="A23" s="11" t="s">
        <v>20</v>
      </c>
      <c r="B23" s="15"/>
      <c r="C23" s="52"/>
      <c r="D23" s="16"/>
      <c r="E23" s="15"/>
      <c r="F23" s="72"/>
      <c r="G23" s="15"/>
      <c r="H23" s="72"/>
      <c r="I23" s="72" t="str">
        <f t="shared" si="0"/>
        <v/>
      </c>
      <c r="J23" s="12"/>
      <c r="K23" s="53"/>
      <c r="L23" s="13"/>
      <c r="M23" s="12"/>
      <c r="N23" s="11"/>
      <c r="O23" s="11"/>
      <c r="P23" s="11"/>
      <c r="Q23" s="29">
        <v>0.53230769230769226</v>
      </c>
      <c r="R23" s="50">
        <v>173</v>
      </c>
      <c r="S23" s="30" t="s">
        <v>77</v>
      </c>
      <c r="T23" s="29">
        <v>0</v>
      </c>
      <c r="U23" s="74">
        <v>0</v>
      </c>
      <c r="V23" s="29">
        <v>0.46769230769230768</v>
      </c>
      <c r="W23" s="74">
        <v>152</v>
      </c>
      <c r="X23" s="74" t="str">
        <f t="shared" si="1"/>
        <v>未把握型</v>
      </c>
      <c r="Y23" s="29">
        <v>0.59863523573200994</v>
      </c>
      <c r="Z23" s="50">
        <v>965</v>
      </c>
      <c r="AA23" s="30" t="s">
        <v>77</v>
      </c>
      <c r="AB23" s="29">
        <v>0</v>
      </c>
      <c r="AC23" s="74">
        <v>0</v>
      </c>
      <c r="AD23" s="29">
        <v>0.40136476426799006</v>
      </c>
      <c r="AE23" s="74">
        <v>647</v>
      </c>
      <c r="AF23" s="74" t="str">
        <f t="shared" si="2"/>
        <v>未把握型</v>
      </c>
      <c r="AG23" s="29">
        <v>0.65</v>
      </c>
      <c r="AH23" s="50">
        <v>208</v>
      </c>
      <c r="AI23" s="30" t="s">
        <v>77</v>
      </c>
      <c r="AJ23" s="29">
        <v>0</v>
      </c>
      <c r="AK23" s="74">
        <v>0</v>
      </c>
      <c r="AL23" s="29">
        <v>0.35</v>
      </c>
      <c r="AM23" s="74">
        <v>112</v>
      </c>
      <c r="AN23" s="74" t="str">
        <f t="shared" si="3"/>
        <v>未把握型</v>
      </c>
      <c r="AO23" s="12">
        <v>0.92704626334519569</v>
      </c>
      <c r="AP23" s="11">
        <v>521</v>
      </c>
      <c r="AQ23" s="14" t="s">
        <v>62</v>
      </c>
      <c r="AR23" s="12">
        <v>2.3131672597864767E-2</v>
      </c>
      <c r="AS23" s="11">
        <v>13</v>
      </c>
      <c r="AT23" s="12">
        <v>4.9822064056939501E-2</v>
      </c>
      <c r="AU23" s="11">
        <v>28</v>
      </c>
      <c r="AV23" s="11" t="str">
        <f t="shared" si="4"/>
        <v>未把握型</v>
      </c>
      <c r="AW23" s="82">
        <f t="shared" si="5"/>
        <v>3</v>
      </c>
      <c r="AX23" s="82">
        <f t="shared" si="6"/>
        <v>0</v>
      </c>
      <c r="AY23" s="82">
        <f t="shared" si="7"/>
        <v>4</v>
      </c>
    </row>
    <row r="24" spans="1:51" x14ac:dyDescent="0.15">
      <c r="A24" s="11" t="s">
        <v>21</v>
      </c>
      <c r="B24" s="12">
        <v>0.93548387096774188</v>
      </c>
      <c r="C24" s="53">
        <v>145</v>
      </c>
      <c r="D24" s="13" t="s">
        <v>62</v>
      </c>
      <c r="E24" s="12">
        <v>6.4516129032258064E-3</v>
      </c>
      <c r="F24" s="11">
        <v>1</v>
      </c>
      <c r="G24" s="12">
        <v>5.8064516129032261E-2</v>
      </c>
      <c r="H24" s="11">
        <v>9</v>
      </c>
      <c r="I24" s="11" t="str">
        <f t="shared" si="0"/>
        <v>未把握型</v>
      </c>
      <c r="J24" s="12"/>
      <c r="K24" s="53"/>
      <c r="L24" s="13"/>
      <c r="M24" s="12"/>
      <c r="N24" s="11"/>
      <c r="O24" s="11"/>
      <c r="P24" s="11"/>
      <c r="Q24" s="29">
        <v>0.46068042387060792</v>
      </c>
      <c r="R24" s="50">
        <v>826</v>
      </c>
      <c r="S24" s="30" t="s">
        <v>77</v>
      </c>
      <c r="T24" s="29">
        <v>0</v>
      </c>
      <c r="U24" s="74">
        <v>0</v>
      </c>
      <c r="V24" s="29">
        <v>0.53931957612939208</v>
      </c>
      <c r="W24" s="74">
        <v>967</v>
      </c>
      <c r="X24" s="74" t="str">
        <f t="shared" si="1"/>
        <v>未把握型</v>
      </c>
      <c r="Y24" s="29">
        <v>0.58298518799848087</v>
      </c>
      <c r="Z24" s="50">
        <v>1535</v>
      </c>
      <c r="AA24" s="30" t="s">
        <v>77</v>
      </c>
      <c r="AB24" s="29">
        <v>3.1522977592100265E-2</v>
      </c>
      <c r="AC24" s="74">
        <v>83</v>
      </c>
      <c r="AD24" s="29">
        <v>0.38549183440941892</v>
      </c>
      <c r="AE24" s="74">
        <v>1015</v>
      </c>
      <c r="AF24" s="74" t="str">
        <f t="shared" si="2"/>
        <v>未把握型</v>
      </c>
      <c r="AG24" s="12">
        <v>0.70389610389610391</v>
      </c>
      <c r="AH24" s="53">
        <v>271</v>
      </c>
      <c r="AI24" s="13" t="s">
        <v>62</v>
      </c>
      <c r="AJ24" s="12">
        <v>0</v>
      </c>
      <c r="AK24" s="11">
        <v>0</v>
      </c>
      <c r="AL24" s="12">
        <v>0.29610389610389609</v>
      </c>
      <c r="AM24" s="11">
        <v>114</v>
      </c>
      <c r="AN24" s="11" t="str">
        <f t="shared" si="3"/>
        <v>未把握型</v>
      </c>
      <c r="AO24" s="12">
        <v>0.9073684210526316</v>
      </c>
      <c r="AP24" s="11">
        <v>431</v>
      </c>
      <c r="AQ24" s="14" t="s">
        <v>62</v>
      </c>
      <c r="AR24" s="12">
        <v>6.3157894736842104E-3</v>
      </c>
      <c r="AS24" s="11">
        <v>3</v>
      </c>
      <c r="AT24" s="12">
        <v>8.6315789473684207E-2</v>
      </c>
      <c r="AU24" s="11">
        <v>41</v>
      </c>
      <c r="AV24" s="11" t="str">
        <f t="shared" si="4"/>
        <v>未把握型</v>
      </c>
      <c r="AW24" s="82">
        <f t="shared" si="5"/>
        <v>2</v>
      </c>
      <c r="AX24" s="82">
        <f t="shared" si="6"/>
        <v>0</v>
      </c>
      <c r="AY24" s="82">
        <f t="shared" si="7"/>
        <v>5</v>
      </c>
    </row>
    <row r="25" spans="1:51" x14ac:dyDescent="0.15">
      <c r="A25" s="11" t="s">
        <v>22</v>
      </c>
      <c r="B25" s="29">
        <v>0.52294853963838661</v>
      </c>
      <c r="C25" s="50">
        <v>1504</v>
      </c>
      <c r="D25" s="30" t="s">
        <v>77</v>
      </c>
      <c r="E25" s="29">
        <v>3.0250347705146036E-2</v>
      </c>
      <c r="F25" s="74">
        <v>87</v>
      </c>
      <c r="G25" s="29">
        <v>0.44680111265646733</v>
      </c>
      <c r="H25" s="74">
        <v>1285</v>
      </c>
      <c r="I25" s="74" t="str">
        <f t="shared" si="0"/>
        <v>未把握型</v>
      </c>
      <c r="J25" s="12"/>
      <c r="K25" s="53"/>
      <c r="L25" s="13"/>
      <c r="M25" s="12"/>
      <c r="N25" s="11"/>
      <c r="O25" s="11"/>
      <c r="P25" s="11"/>
      <c r="Q25" s="12">
        <v>0.90074906367041196</v>
      </c>
      <c r="R25" s="53">
        <v>481</v>
      </c>
      <c r="S25" s="13" t="s">
        <v>62</v>
      </c>
      <c r="T25" s="12">
        <v>0</v>
      </c>
      <c r="U25" s="11">
        <v>0</v>
      </c>
      <c r="V25" s="12">
        <v>9.9250936329588021E-2</v>
      </c>
      <c r="W25" s="11">
        <v>53</v>
      </c>
      <c r="X25" s="11" t="str">
        <f t="shared" si="1"/>
        <v>未把握型</v>
      </c>
      <c r="Y25" s="29">
        <v>0.55784424379232511</v>
      </c>
      <c r="Z25" s="50">
        <v>1977</v>
      </c>
      <c r="AA25" s="30" t="s">
        <v>77</v>
      </c>
      <c r="AB25" s="29">
        <v>7.5338600451467272E-2</v>
      </c>
      <c r="AC25" s="74">
        <v>267</v>
      </c>
      <c r="AD25" s="29">
        <v>0.36681715575620766</v>
      </c>
      <c r="AE25" s="74">
        <v>1300</v>
      </c>
      <c r="AF25" s="74" t="str">
        <f t="shared" si="2"/>
        <v>未把握型</v>
      </c>
      <c r="AG25" s="29">
        <v>0.61538461538461542</v>
      </c>
      <c r="AH25" s="50">
        <v>264</v>
      </c>
      <c r="AI25" s="30" t="s">
        <v>77</v>
      </c>
      <c r="AJ25" s="29">
        <v>0.17715617715617715</v>
      </c>
      <c r="AK25" s="74">
        <v>76</v>
      </c>
      <c r="AL25" s="29">
        <v>0.20745920745920746</v>
      </c>
      <c r="AM25" s="74">
        <v>89</v>
      </c>
      <c r="AN25" s="74" t="str">
        <f t="shared" si="3"/>
        <v>未把握型</v>
      </c>
      <c r="AO25" s="12">
        <v>0.91919191919191923</v>
      </c>
      <c r="AP25" s="11">
        <v>1001</v>
      </c>
      <c r="AQ25" s="14" t="s">
        <v>62</v>
      </c>
      <c r="AR25" s="12">
        <v>1.8365472910927456E-2</v>
      </c>
      <c r="AS25" s="11">
        <v>20</v>
      </c>
      <c r="AT25" s="12">
        <v>6.2442607897153349E-2</v>
      </c>
      <c r="AU25" s="11">
        <v>68</v>
      </c>
      <c r="AV25" s="11" t="str">
        <f t="shared" si="4"/>
        <v>未把握型</v>
      </c>
      <c r="AW25" s="82">
        <f t="shared" si="5"/>
        <v>3</v>
      </c>
      <c r="AX25" s="82">
        <f t="shared" si="6"/>
        <v>0</v>
      </c>
      <c r="AY25" s="82">
        <f t="shared" si="7"/>
        <v>5</v>
      </c>
    </row>
    <row r="26" spans="1:51" x14ac:dyDescent="0.15">
      <c r="A26" s="46" t="s">
        <v>23</v>
      </c>
      <c r="B26" s="12">
        <v>0.97826086956521741</v>
      </c>
      <c r="C26" s="53">
        <v>45</v>
      </c>
      <c r="D26" s="13" t="s">
        <v>62</v>
      </c>
      <c r="E26" s="12">
        <v>0</v>
      </c>
      <c r="F26" s="11">
        <v>0</v>
      </c>
      <c r="G26" s="12">
        <v>2.1739130434782608E-2</v>
      </c>
      <c r="H26" s="11">
        <v>1</v>
      </c>
      <c r="I26" s="11" t="str">
        <f t="shared" si="0"/>
        <v>未把握型</v>
      </c>
      <c r="J26" s="12"/>
      <c r="K26" s="53"/>
      <c r="L26" s="13"/>
      <c r="M26" s="12"/>
      <c r="N26" s="11"/>
      <c r="O26" s="11"/>
      <c r="P26" s="11"/>
      <c r="Q26" s="12">
        <v>0.97379912663755464</v>
      </c>
      <c r="R26" s="53">
        <v>223</v>
      </c>
      <c r="S26" s="13" t="s">
        <v>62</v>
      </c>
      <c r="T26" s="12">
        <v>2.1834061135371178E-2</v>
      </c>
      <c r="U26" s="11">
        <v>5</v>
      </c>
      <c r="V26" s="12">
        <v>4.3668122270742356E-3</v>
      </c>
      <c r="W26" s="11">
        <v>1</v>
      </c>
      <c r="X26" s="11" t="str">
        <f t="shared" si="1"/>
        <v>未受診型</v>
      </c>
      <c r="Y26" s="44">
        <v>0.79377669310555221</v>
      </c>
      <c r="Z26" s="51">
        <v>2602</v>
      </c>
      <c r="AA26" s="45" t="s">
        <v>62</v>
      </c>
      <c r="AB26" s="12">
        <v>0.17754728492983526</v>
      </c>
      <c r="AC26" s="11">
        <v>582</v>
      </c>
      <c r="AD26" s="12">
        <v>2.867602196461257E-2</v>
      </c>
      <c r="AE26" s="11">
        <v>94</v>
      </c>
      <c r="AF26" s="11" t="str">
        <f t="shared" si="2"/>
        <v>未受診型</v>
      </c>
      <c r="AG26" s="12">
        <v>0.96989247311827953</v>
      </c>
      <c r="AH26" s="53">
        <v>451</v>
      </c>
      <c r="AI26" s="13" t="s">
        <v>62</v>
      </c>
      <c r="AJ26" s="12">
        <v>1.5053763440860216E-2</v>
      </c>
      <c r="AK26" s="11">
        <v>7</v>
      </c>
      <c r="AL26" s="12">
        <v>1.5053763440860216E-2</v>
      </c>
      <c r="AM26" s="11">
        <v>7</v>
      </c>
      <c r="AN26" s="11" t="str">
        <f t="shared" si="3"/>
        <v>未把握型</v>
      </c>
      <c r="AO26" s="12">
        <v>0.98134328358208955</v>
      </c>
      <c r="AP26" s="11">
        <v>526</v>
      </c>
      <c r="AQ26" s="14" t="s">
        <v>62</v>
      </c>
      <c r="AR26" s="12">
        <v>1.1194029850746268E-2</v>
      </c>
      <c r="AS26" s="11">
        <v>6</v>
      </c>
      <c r="AT26" s="12">
        <v>7.462686567164179E-3</v>
      </c>
      <c r="AU26" s="11">
        <v>4</v>
      </c>
      <c r="AV26" s="11" t="str">
        <f t="shared" si="4"/>
        <v>未受診型</v>
      </c>
      <c r="AW26" s="82">
        <f t="shared" si="5"/>
        <v>0</v>
      </c>
      <c r="AX26" s="82">
        <f t="shared" si="6"/>
        <v>3</v>
      </c>
      <c r="AY26" s="82">
        <f t="shared" si="7"/>
        <v>2</v>
      </c>
    </row>
    <row r="27" spans="1:51" x14ac:dyDescent="0.15">
      <c r="A27" s="11" t="s">
        <v>24</v>
      </c>
      <c r="B27" s="12">
        <v>0.89166666666666672</v>
      </c>
      <c r="C27" s="53">
        <v>107</v>
      </c>
      <c r="D27" s="13" t="s">
        <v>62</v>
      </c>
      <c r="E27" s="12">
        <v>4.1666666666666664E-2</v>
      </c>
      <c r="F27" s="11">
        <v>5</v>
      </c>
      <c r="G27" s="12">
        <v>6.6666666666666666E-2</v>
      </c>
      <c r="H27" s="11">
        <v>8</v>
      </c>
      <c r="I27" s="11" t="str">
        <f t="shared" si="0"/>
        <v>未把握型</v>
      </c>
      <c r="J27" s="12"/>
      <c r="K27" s="53"/>
      <c r="L27" s="13"/>
      <c r="M27" s="12"/>
      <c r="N27" s="11"/>
      <c r="O27" s="11"/>
      <c r="P27" s="11"/>
      <c r="Q27" s="12">
        <v>1</v>
      </c>
      <c r="R27" s="53">
        <v>12</v>
      </c>
      <c r="S27" s="13" t="s">
        <v>62</v>
      </c>
      <c r="T27" s="12">
        <v>0</v>
      </c>
      <c r="U27" s="11">
        <v>0</v>
      </c>
      <c r="V27" s="12">
        <v>0</v>
      </c>
      <c r="W27" s="11">
        <v>0</v>
      </c>
      <c r="X27" s="11" t="str">
        <f t="shared" si="1"/>
        <v/>
      </c>
      <c r="Y27" s="29">
        <v>0.45447470817120622</v>
      </c>
      <c r="Z27" s="50">
        <v>584</v>
      </c>
      <c r="AA27" s="30" t="s">
        <v>77</v>
      </c>
      <c r="AB27" s="29">
        <v>0.14474708171206227</v>
      </c>
      <c r="AC27" s="74">
        <v>186</v>
      </c>
      <c r="AD27" s="29">
        <v>0.40077821011673154</v>
      </c>
      <c r="AE27" s="74">
        <v>515</v>
      </c>
      <c r="AF27" s="74" t="str">
        <f t="shared" si="2"/>
        <v>未把握型</v>
      </c>
      <c r="AG27" s="29">
        <v>0.6</v>
      </c>
      <c r="AH27" s="50">
        <v>42</v>
      </c>
      <c r="AI27" s="30" t="s">
        <v>77</v>
      </c>
      <c r="AJ27" s="29">
        <v>0</v>
      </c>
      <c r="AK27" s="74">
        <v>0</v>
      </c>
      <c r="AL27" s="29">
        <v>0.4</v>
      </c>
      <c r="AM27" s="74">
        <v>28</v>
      </c>
      <c r="AN27" s="74" t="str">
        <f t="shared" si="3"/>
        <v>未把握型</v>
      </c>
      <c r="AO27" s="12">
        <v>0.87850467289719625</v>
      </c>
      <c r="AP27" s="11">
        <v>470</v>
      </c>
      <c r="AQ27" s="14" t="s">
        <v>62</v>
      </c>
      <c r="AR27" s="12">
        <v>2.8037383177570093E-2</v>
      </c>
      <c r="AS27" s="11">
        <v>15</v>
      </c>
      <c r="AT27" s="12">
        <v>9.3457943925233641E-2</v>
      </c>
      <c r="AU27" s="11">
        <v>50</v>
      </c>
      <c r="AV27" s="11" t="str">
        <f t="shared" si="4"/>
        <v>未把握型</v>
      </c>
      <c r="AW27" s="82">
        <f t="shared" si="5"/>
        <v>2</v>
      </c>
      <c r="AX27" s="82">
        <f t="shared" si="6"/>
        <v>0</v>
      </c>
      <c r="AY27" s="82">
        <f t="shared" si="7"/>
        <v>4</v>
      </c>
    </row>
    <row r="28" spans="1:51" x14ac:dyDescent="0.15">
      <c r="A28" s="11" t="s">
        <v>25</v>
      </c>
      <c r="B28" s="12">
        <v>0.79166666666666663</v>
      </c>
      <c r="C28" s="53">
        <v>19</v>
      </c>
      <c r="D28" s="13" t="s">
        <v>62</v>
      </c>
      <c r="E28" s="12">
        <v>0</v>
      </c>
      <c r="F28" s="11">
        <v>0</v>
      </c>
      <c r="G28" s="12">
        <v>0.20833333333333334</v>
      </c>
      <c r="H28" s="11">
        <v>5</v>
      </c>
      <c r="I28" s="11" t="str">
        <f t="shared" si="0"/>
        <v>未把握型</v>
      </c>
      <c r="J28" s="12"/>
      <c r="K28" s="53"/>
      <c r="L28" s="13"/>
      <c r="M28" s="12"/>
      <c r="N28" s="11"/>
      <c r="O28" s="11"/>
      <c r="P28" s="11"/>
      <c r="Q28" s="29">
        <v>0.68181818181818177</v>
      </c>
      <c r="R28" s="50">
        <v>15</v>
      </c>
      <c r="S28" s="30" t="s">
        <v>77</v>
      </c>
      <c r="T28" s="29">
        <v>0</v>
      </c>
      <c r="U28" s="74">
        <v>0</v>
      </c>
      <c r="V28" s="29">
        <v>0.31818181818181818</v>
      </c>
      <c r="W28" s="74">
        <v>7</v>
      </c>
      <c r="X28" s="74" t="str">
        <f t="shared" si="1"/>
        <v>未把握型</v>
      </c>
      <c r="Y28" s="29">
        <v>0.38639365918097757</v>
      </c>
      <c r="Z28" s="50">
        <v>585</v>
      </c>
      <c r="AA28" s="30" t="s">
        <v>77</v>
      </c>
      <c r="AB28" s="29">
        <v>0</v>
      </c>
      <c r="AC28" s="74">
        <v>0</v>
      </c>
      <c r="AD28" s="29">
        <v>0.61360634081902243</v>
      </c>
      <c r="AE28" s="74">
        <v>929</v>
      </c>
      <c r="AF28" s="74" t="str">
        <f t="shared" si="2"/>
        <v>未把握型</v>
      </c>
      <c r="AG28" s="29">
        <v>0.6071428571428571</v>
      </c>
      <c r="AH28" s="50">
        <v>153</v>
      </c>
      <c r="AI28" s="30" t="s">
        <v>77</v>
      </c>
      <c r="AJ28" s="29">
        <v>7.9365079365079361E-3</v>
      </c>
      <c r="AK28" s="74">
        <v>2</v>
      </c>
      <c r="AL28" s="29">
        <v>0.38492063492063494</v>
      </c>
      <c r="AM28" s="74">
        <v>97</v>
      </c>
      <c r="AN28" s="74" t="str">
        <f t="shared" si="3"/>
        <v>未把握型</v>
      </c>
      <c r="AO28" s="29">
        <v>0.75221238938053092</v>
      </c>
      <c r="AP28" s="11">
        <v>170</v>
      </c>
      <c r="AQ28" s="30" t="s">
        <v>77</v>
      </c>
      <c r="AR28" s="29">
        <v>0</v>
      </c>
      <c r="AS28" s="74">
        <v>0</v>
      </c>
      <c r="AT28" s="29">
        <v>0.24778761061946902</v>
      </c>
      <c r="AU28" s="74">
        <v>56</v>
      </c>
      <c r="AV28" s="74" t="str">
        <f t="shared" si="4"/>
        <v>未把握型</v>
      </c>
      <c r="AW28" s="82">
        <f t="shared" si="5"/>
        <v>4</v>
      </c>
      <c r="AX28" s="82">
        <f t="shared" si="6"/>
        <v>0</v>
      </c>
      <c r="AY28" s="82">
        <f t="shared" si="7"/>
        <v>5</v>
      </c>
    </row>
    <row r="29" spans="1:51" x14ac:dyDescent="0.15">
      <c r="A29" s="11" t="s">
        <v>26</v>
      </c>
      <c r="B29" s="12">
        <v>0.84158415841584155</v>
      </c>
      <c r="C29" s="53">
        <v>85</v>
      </c>
      <c r="D29" s="13" t="s">
        <v>62</v>
      </c>
      <c r="E29" s="12">
        <v>0</v>
      </c>
      <c r="F29" s="11">
        <v>0</v>
      </c>
      <c r="G29" s="12">
        <v>0.15841584158415842</v>
      </c>
      <c r="H29" s="11">
        <v>16</v>
      </c>
      <c r="I29" s="11" t="str">
        <f t="shared" si="0"/>
        <v>未把握型</v>
      </c>
      <c r="J29" s="12"/>
      <c r="K29" s="53"/>
      <c r="L29" s="13"/>
      <c r="M29" s="12"/>
      <c r="N29" s="11"/>
      <c r="O29" s="11"/>
      <c r="P29" s="11"/>
      <c r="Q29" s="29">
        <v>0</v>
      </c>
      <c r="R29" s="50">
        <v>0</v>
      </c>
      <c r="S29" s="30" t="s">
        <v>77</v>
      </c>
      <c r="T29" s="29">
        <v>1</v>
      </c>
      <c r="U29" s="74">
        <v>1</v>
      </c>
      <c r="V29" s="29">
        <v>0</v>
      </c>
      <c r="W29" s="74">
        <v>0</v>
      </c>
      <c r="X29" s="74" t="str">
        <f t="shared" si="1"/>
        <v>未受診型</v>
      </c>
      <c r="Y29" s="29">
        <v>0.36676977463543969</v>
      </c>
      <c r="Z29" s="50">
        <v>830</v>
      </c>
      <c r="AA29" s="30" t="s">
        <v>77</v>
      </c>
      <c r="AB29" s="29">
        <v>0</v>
      </c>
      <c r="AC29" s="74">
        <v>0</v>
      </c>
      <c r="AD29" s="29">
        <v>0.63323022536456031</v>
      </c>
      <c r="AE29" s="74">
        <v>1433</v>
      </c>
      <c r="AF29" s="74" t="str">
        <f t="shared" si="2"/>
        <v>未把握型</v>
      </c>
      <c r="AG29" s="12">
        <v>0.77777777777777779</v>
      </c>
      <c r="AH29" s="53">
        <v>35</v>
      </c>
      <c r="AI29" s="13" t="s">
        <v>62</v>
      </c>
      <c r="AJ29" s="12">
        <v>0</v>
      </c>
      <c r="AK29" s="11">
        <v>0</v>
      </c>
      <c r="AL29" s="12">
        <v>0.22222222222222221</v>
      </c>
      <c r="AM29" s="11">
        <v>10</v>
      </c>
      <c r="AN29" s="11" t="str">
        <f t="shared" si="3"/>
        <v>未把握型</v>
      </c>
      <c r="AO29" s="12">
        <v>0.85185185185185186</v>
      </c>
      <c r="AP29" s="11">
        <v>276</v>
      </c>
      <c r="AQ29" s="14" t="s">
        <v>62</v>
      </c>
      <c r="AR29" s="12">
        <v>0</v>
      </c>
      <c r="AS29" s="11">
        <v>0</v>
      </c>
      <c r="AT29" s="12">
        <v>0.14814814814814814</v>
      </c>
      <c r="AU29" s="11">
        <v>48</v>
      </c>
      <c r="AV29" s="11" t="str">
        <f t="shared" si="4"/>
        <v>未把握型</v>
      </c>
      <c r="AW29" s="82">
        <f t="shared" si="5"/>
        <v>2</v>
      </c>
      <c r="AX29" s="82">
        <f t="shared" si="6"/>
        <v>1</v>
      </c>
      <c r="AY29" s="82">
        <f t="shared" si="7"/>
        <v>4</v>
      </c>
    </row>
    <row r="30" spans="1:51" x14ac:dyDescent="0.15">
      <c r="A30" s="11" t="s">
        <v>27</v>
      </c>
      <c r="B30" s="12">
        <v>0.78125</v>
      </c>
      <c r="C30" s="53">
        <v>50</v>
      </c>
      <c r="D30" s="13" t="s">
        <v>62</v>
      </c>
      <c r="E30" s="12">
        <v>0</v>
      </c>
      <c r="F30" s="11">
        <v>0</v>
      </c>
      <c r="G30" s="12">
        <v>0.21875</v>
      </c>
      <c r="H30" s="11">
        <v>14</v>
      </c>
      <c r="I30" s="11" t="str">
        <f t="shared" si="0"/>
        <v>未把握型</v>
      </c>
      <c r="J30" s="12"/>
      <c r="K30" s="53"/>
      <c r="L30" s="13"/>
      <c r="M30" s="12"/>
      <c r="N30" s="11"/>
      <c r="O30" s="11"/>
      <c r="P30" s="11"/>
      <c r="Q30" s="29">
        <v>0.5</v>
      </c>
      <c r="R30" s="50">
        <v>6</v>
      </c>
      <c r="S30" s="30" t="s">
        <v>77</v>
      </c>
      <c r="T30" s="29">
        <v>0</v>
      </c>
      <c r="U30" s="74">
        <v>0</v>
      </c>
      <c r="V30" s="29">
        <v>0.5</v>
      </c>
      <c r="W30" s="74">
        <v>6</v>
      </c>
      <c r="X30" s="74" t="str">
        <f t="shared" si="1"/>
        <v>未把握型</v>
      </c>
      <c r="Y30" s="29">
        <v>0.28633405639913234</v>
      </c>
      <c r="Z30" s="50">
        <v>396</v>
      </c>
      <c r="AA30" s="30" t="s">
        <v>77</v>
      </c>
      <c r="AB30" s="29">
        <v>0</v>
      </c>
      <c r="AC30" s="74">
        <v>0</v>
      </c>
      <c r="AD30" s="29">
        <v>0.71366594360086766</v>
      </c>
      <c r="AE30" s="74">
        <v>987</v>
      </c>
      <c r="AF30" s="74" t="str">
        <f t="shared" si="2"/>
        <v>未把握型</v>
      </c>
      <c r="AG30" s="12">
        <v>0.76470588235294112</v>
      </c>
      <c r="AH30" s="53">
        <v>13</v>
      </c>
      <c r="AI30" s="13" t="s">
        <v>62</v>
      </c>
      <c r="AJ30" s="12">
        <v>0</v>
      </c>
      <c r="AK30" s="11">
        <v>0</v>
      </c>
      <c r="AL30" s="12">
        <v>0.23529411764705882</v>
      </c>
      <c r="AM30" s="11">
        <v>4</v>
      </c>
      <c r="AN30" s="11" t="str">
        <f t="shared" si="3"/>
        <v>未把握型</v>
      </c>
      <c r="AO30" s="29">
        <v>0.7578125</v>
      </c>
      <c r="AP30" s="11">
        <v>97</v>
      </c>
      <c r="AQ30" s="30" t="s">
        <v>77</v>
      </c>
      <c r="AR30" s="29">
        <v>0</v>
      </c>
      <c r="AS30" s="74">
        <v>0</v>
      </c>
      <c r="AT30" s="29">
        <v>0.2421875</v>
      </c>
      <c r="AU30" s="74">
        <v>31</v>
      </c>
      <c r="AV30" s="74" t="str">
        <f t="shared" si="4"/>
        <v>未把握型</v>
      </c>
      <c r="AW30" s="82">
        <f t="shared" si="5"/>
        <v>3</v>
      </c>
      <c r="AX30" s="82">
        <f t="shared" si="6"/>
        <v>0</v>
      </c>
      <c r="AY30" s="82">
        <f t="shared" si="7"/>
        <v>5</v>
      </c>
    </row>
    <row r="31" spans="1:51" x14ac:dyDescent="0.15">
      <c r="A31" s="46" t="s">
        <v>28</v>
      </c>
      <c r="B31" s="12">
        <v>0.94820717131474108</v>
      </c>
      <c r="C31" s="53">
        <v>238</v>
      </c>
      <c r="D31" s="13" t="s">
        <v>62</v>
      </c>
      <c r="E31" s="12">
        <v>3.9840637450199202E-2</v>
      </c>
      <c r="F31" s="11">
        <v>10</v>
      </c>
      <c r="G31" s="12">
        <v>1.1952191235059761E-2</v>
      </c>
      <c r="H31" s="11">
        <v>3</v>
      </c>
      <c r="I31" s="11" t="str">
        <f t="shared" si="0"/>
        <v>未受診型</v>
      </c>
      <c r="J31" s="12"/>
      <c r="K31" s="53"/>
      <c r="L31" s="13"/>
      <c r="M31" s="12"/>
      <c r="N31" s="11"/>
      <c r="O31" s="11"/>
      <c r="P31" s="11"/>
      <c r="Q31" s="12">
        <v>0.91666666666666663</v>
      </c>
      <c r="R31" s="53">
        <v>11</v>
      </c>
      <c r="S31" s="13" t="s">
        <v>62</v>
      </c>
      <c r="T31" s="12">
        <v>0</v>
      </c>
      <c r="U31" s="11">
        <v>0</v>
      </c>
      <c r="V31" s="12">
        <v>8.3333333333333329E-2</v>
      </c>
      <c r="W31" s="11">
        <v>1</v>
      </c>
      <c r="X31" s="11" t="str">
        <f t="shared" si="1"/>
        <v>未把握型</v>
      </c>
      <c r="Y31" s="12">
        <v>0.81417624521072796</v>
      </c>
      <c r="Z31" s="53">
        <v>425</v>
      </c>
      <c r="AA31" s="13" t="s">
        <v>62</v>
      </c>
      <c r="AB31" s="12">
        <v>5.1724137931034482E-2</v>
      </c>
      <c r="AC31" s="11">
        <v>27</v>
      </c>
      <c r="AD31" s="12">
        <v>0.13409961685823754</v>
      </c>
      <c r="AE31" s="11">
        <v>70</v>
      </c>
      <c r="AF31" s="11" t="str">
        <f t="shared" si="2"/>
        <v>未把握型</v>
      </c>
      <c r="AG31" s="12">
        <v>0.82550335570469802</v>
      </c>
      <c r="AH31" s="53">
        <v>123</v>
      </c>
      <c r="AI31" s="13" t="s">
        <v>62</v>
      </c>
      <c r="AJ31" s="12">
        <v>1.3422818791946308E-2</v>
      </c>
      <c r="AK31" s="11">
        <v>2</v>
      </c>
      <c r="AL31" s="12">
        <v>0.16107382550335569</v>
      </c>
      <c r="AM31" s="11">
        <v>24</v>
      </c>
      <c r="AN31" s="11" t="str">
        <f t="shared" si="3"/>
        <v>未把握型</v>
      </c>
      <c r="AO31" s="12">
        <v>0.96179775280898872</v>
      </c>
      <c r="AP31" s="11">
        <v>428</v>
      </c>
      <c r="AQ31" s="14" t="s">
        <v>62</v>
      </c>
      <c r="AR31" s="12">
        <v>1.1235955056179775E-2</v>
      </c>
      <c r="AS31" s="11">
        <v>5</v>
      </c>
      <c r="AT31" s="12">
        <v>2.6966292134831461E-2</v>
      </c>
      <c r="AU31" s="11">
        <v>12</v>
      </c>
      <c r="AV31" s="11" t="str">
        <f t="shared" si="4"/>
        <v>未把握型</v>
      </c>
      <c r="AW31" s="82">
        <f t="shared" si="5"/>
        <v>0</v>
      </c>
      <c r="AX31" s="82">
        <f t="shared" si="6"/>
        <v>1</v>
      </c>
      <c r="AY31" s="82">
        <f t="shared" si="7"/>
        <v>4</v>
      </c>
    </row>
    <row r="32" spans="1:51" x14ac:dyDescent="0.15">
      <c r="A32" s="11" t="s">
        <v>29</v>
      </c>
      <c r="B32" s="12">
        <v>0.7769784172661871</v>
      </c>
      <c r="C32" s="53">
        <v>216</v>
      </c>
      <c r="D32" s="13" t="s">
        <v>62</v>
      </c>
      <c r="E32" s="12">
        <v>0</v>
      </c>
      <c r="F32" s="11">
        <v>0</v>
      </c>
      <c r="G32" s="12">
        <v>0.22302158273381295</v>
      </c>
      <c r="H32" s="11">
        <v>62</v>
      </c>
      <c r="I32" s="11" t="str">
        <f t="shared" si="0"/>
        <v>未把握型</v>
      </c>
      <c r="J32" s="12"/>
      <c r="K32" s="53"/>
      <c r="L32" s="13"/>
      <c r="M32" s="12"/>
      <c r="N32" s="11"/>
      <c r="O32" s="11"/>
      <c r="P32" s="11"/>
      <c r="Q32" s="29">
        <v>0.35064935064935066</v>
      </c>
      <c r="R32" s="50">
        <v>27</v>
      </c>
      <c r="S32" s="30" t="s">
        <v>77</v>
      </c>
      <c r="T32" s="29">
        <v>0</v>
      </c>
      <c r="U32" s="74">
        <v>0</v>
      </c>
      <c r="V32" s="29">
        <v>0.64935064935064934</v>
      </c>
      <c r="W32" s="74">
        <v>50</v>
      </c>
      <c r="X32" s="74" t="str">
        <f t="shared" si="1"/>
        <v>未把握型</v>
      </c>
      <c r="Y32" s="29">
        <v>0.68689320388349517</v>
      </c>
      <c r="Z32" s="50">
        <v>283</v>
      </c>
      <c r="AA32" s="30" t="s">
        <v>77</v>
      </c>
      <c r="AB32" s="29">
        <v>0</v>
      </c>
      <c r="AC32" s="74">
        <v>0</v>
      </c>
      <c r="AD32" s="29">
        <v>0.31310679611650488</v>
      </c>
      <c r="AE32" s="74">
        <v>129</v>
      </c>
      <c r="AF32" s="74" t="str">
        <f t="shared" si="2"/>
        <v>未把握型</v>
      </c>
      <c r="AG32" s="29">
        <v>0.22222222222222221</v>
      </c>
      <c r="AH32" s="50">
        <v>2</v>
      </c>
      <c r="AI32" s="30" t="s">
        <v>77</v>
      </c>
      <c r="AJ32" s="29">
        <v>0</v>
      </c>
      <c r="AK32" s="74">
        <v>0</v>
      </c>
      <c r="AL32" s="29">
        <v>0.77777777777777779</v>
      </c>
      <c r="AM32" s="74">
        <v>7</v>
      </c>
      <c r="AN32" s="74" t="str">
        <f t="shared" si="3"/>
        <v>未把握型</v>
      </c>
      <c r="AO32" s="12">
        <v>0.8606060606060606</v>
      </c>
      <c r="AP32" s="11">
        <v>142</v>
      </c>
      <c r="AQ32" s="14" t="s">
        <v>62</v>
      </c>
      <c r="AR32" s="12">
        <v>0</v>
      </c>
      <c r="AS32" s="11">
        <v>0</v>
      </c>
      <c r="AT32" s="12">
        <v>0.1393939393939394</v>
      </c>
      <c r="AU32" s="11">
        <v>23</v>
      </c>
      <c r="AV32" s="11" t="str">
        <f t="shared" si="4"/>
        <v>未把握型</v>
      </c>
      <c r="AW32" s="82">
        <f t="shared" si="5"/>
        <v>3</v>
      </c>
      <c r="AX32" s="82">
        <f t="shared" si="6"/>
        <v>0</v>
      </c>
      <c r="AY32" s="82">
        <f t="shared" si="7"/>
        <v>5</v>
      </c>
    </row>
    <row r="33" spans="1:51" x14ac:dyDescent="0.15">
      <c r="A33" s="11" t="s">
        <v>30</v>
      </c>
      <c r="B33" s="12">
        <v>0.81300813008130079</v>
      </c>
      <c r="C33" s="53">
        <v>600</v>
      </c>
      <c r="D33" s="13" t="s">
        <v>62</v>
      </c>
      <c r="E33" s="12">
        <v>0.12466124661246612</v>
      </c>
      <c r="F33" s="11">
        <v>92</v>
      </c>
      <c r="G33" s="12">
        <v>6.2330623306233061E-2</v>
      </c>
      <c r="H33" s="11">
        <v>46</v>
      </c>
      <c r="I33" s="11" t="str">
        <f t="shared" si="0"/>
        <v>未受診型</v>
      </c>
      <c r="J33" s="12"/>
      <c r="K33" s="53"/>
      <c r="L33" s="13"/>
      <c r="M33" s="12"/>
      <c r="N33" s="11"/>
      <c r="O33" s="11"/>
      <c r="P33" s="11"/>
      <c r="Q33" s="12">
        <v>0.9</v>
      </c>
      <c r="R33" s="53">
        <v>9</v>
      </c>
      <c r="S33" s="13" t="s">
        <v>62</v>
      </c>
      <c r="T33" s="12">
        <v>0</v>
      </c>
      <c r="U33" s="11">
        <v>0</v>
      </c>
      <c r="V33" s="12">
        <v>0.1</v>
      </c>
      <c r="W33" s="11">
        <v>1</v>
      </c>
      <c r="X33" s="11" t="str">
        <f t="shared" si="1"/>
        <v>未把握型</v>
      </c>
      <c r="Y33" s="29">
        <v>0.59128440366972479</v>
      </c>
      <c r="Z33" s="50">
        <v>1289</v>
      </c>
      <c r="AA33" s="30" t="s">
        <v>77</v>
      </c>
      <c r="AB33" s="29">
        <v>0.30321100917431193</v>
      </c>
      <c r="AC33" s="74">
        <v>661</v>
      </c>
      <c r="AD33" s="29">
        <v>0.10550458715596331</v>
      </c>
      <c r="AE33" s="74">
        <v>230</v>
      </c>
      <c r="AF33" s="74" t="str">
        <f t="shared" si="2"/>
        <v>未受診型</v>
      </c>
      <c r="AG33" s="12">
        <v>0.91935483870967738</v>
      </c>
      <c r="AH33" s="53">
        <v>57</v>
      </c>
      <c r="AI33" s="13" t="s">
        <v>62</v>
      </c>
      <c r="AJ33" s="12">
        <v>8.0645161290322578E-2</v>
      </c>
      <c r="AK33" s="11">
        <v>5</v>
      </c>
      <c r="AL33" s="12">
        <v>0</v>
      </c>
      <c r="AM33" s="11">
        <v>0</v>
      </c>
      <c r="AN33" s="11" t="str">
        <f t="shared" si="3"/>
        <v>未受診型</v>
      </c>
      <c r="AO33" s="12">
        <v>0.90595611285266453</v>
      </c>
      <c r="AP33" s="11">
        <v>289</v>
      </c>
      <c r="AQ33" s="14" t="s">
        <v>62</v>
      </c>
      <c r="AR33" s="12">
        <v>2.8213166144200628E-2</v>
      </c>
      <c r="AS33" s="11">
        <v>9</v>
      </c>
      <c r="AT33" s="12">
        <v>6.5830721003134793E-2</v>
      </c>
      <c r="AU33" s="11">
        <v>21</v>
      </c>
      <c r="AV33" s="11" t="str">
        <f t="shared" si="4"/>
        <v>未把握型</v>
      </c>
      <c r="AW33" s="82">
        <f t="shared" si="5"/>
        <v>1</v>
      </c>
      <c r="AX33" s="82">
        <f t="shared" si="6"/>
        <v>3</v>
      </c>
      <c r="AY33" s="82">
        <f t="shared" si="7"/>
        <v>2</v>
      </c>
    </row>
    <row r="34" spans="1:51" x14ac:dyDescent="0.15">
      <c r="A34" s="11" t="s">
        <v>31</v>
      </c>
      <c r="B34" s="15"/>
      <c r="C34" s="52"/>
      <c r="D34" s="16"/>
      <c r="E34" s="15"/>
      <c r="F34" s="72"/>
      <c r="G34" s="15"/>
      <c r="H34" s="72"/>
      <c r="I34" s="72" t="str">
        <f t="shared" si="0"/>
        <v/>
      </c>
      <c r="J34" s="12"/>
      <c r="K34" s="53"/>
      <c r="L34" s="13"/>
      <c r="M34" s="12"/>
      <c r="N34" s="11"/>
      <c r="O34" s="11"/>
      <c r="P34" s="11"/>
      <c r="Q34" s="15"/>
      <c r="R34" s="52"/>
      <c r="S34" s="16"/>
      <c r="T34" s="15"/>
      <c r="U34" s="72"/>
      <c r="V34" s="15"/>
      <c r="W34" s="72"/>
      <c r="X34" s="72" t="str">
        <f t="shared" si="1"/>
        <v/>
      </c>
      <c r="Y34" s="44">
        <v>0.75724637681159424</v>
      </c>
      <c r="Z34" s="51">
        <v>1463</v>
      </c>
      <c r="AA34" s="45" t="s">
        <v>62</v>
      </c>
      <c r="AB34" s="12">
        <v>4.296066252587992E-2</v>
      </c>
      <c r="AC34" s="11">
        <v>83</v>
      </c>
      <c r="AD34" s="12">
        <v>0.19979296066252589</v>
      </c>
      <c r="AE34" s="11">
        <v>386</v>
      </c>
      <c r="AF34" s="11" t="str">
        <f t="shared" si="2"/>
        <v>未把握型</v>
      </c>
      <c r="AG34" s="29">
        <v>0.6523605150214592</v>
      </c>
      <c r="AH34" s="50">
        <v>152</v>
      </c>
      <c r="AI34" s="30" t="s">
        <v>77</v>
      </c>
      <c r="AJ34" s="29">
        <v>5.5793991416309016E-2</v>
      </c>
      <c r="AK34" s="74">
        <v>13</v>
      </c>
      <c r="AL34" s="29">
        <v>0.29184549356223177</v>
      </c>
      <c r="AM34" s="74">
        <v>68</v>
      </c>
      <c r="AN34" s="74" t="str">
        <f t="shared" si="3"/>
        <v>未把握型</v>
      </c>
      <c r="AO34" s="12">
        <v>0.84941675503711556</v>
      </c>
      <c r="AP34" s="11">
        <v>801</v>
      </c>
      <c r="AQ34" s="14" t="s">
        <v>62</v>
      </c>
      <c r="AR34" s="12">
        <v>6.3626723223753979E-3</v>
      </c>
      <c r="AS34" s="11">
        <v>6</v>
      </c>
      <c r="AT34" s="12">
        <v>0.14422057264050903</v>
      </c>
      <c r="AU34" s="11">
        <v>136</v>
      </c>
      <c r="AV34" s="11" t="str">
        <f t="shared" si="4"/>
        <v>未把握型</v>
      </c>
      <c r="AW34" s="82">
        <f t="shared" si="5"/>
        <v>1</v>
      </c>
      <c r="AX34" s="82">
        <f t="shared" si="6"/>
        <v>0</v>
      </c>
      <c r="AY34" s="82">
        <f t="shared" si="7"/>
        <v>3</v>
      </c>
    </row>
    <row r="35" spans="1:51" x14ac:dyDescent="0.15">
      <c r="A35" s="11" t="s">
        <v>32</v>
      </c>
      <c r="B35" s="12">
        <v>0.73758865248226946</v>
      </c>
      <c r="C35" s="53">
        <v>104</v>
      </c>
      <c r="D35" s="13" t="s">
        <v>62</v>
      </c>
      <c r="E35" s="12">
        <v>0</v>
      </c>
      <c r="F35" s="11">
        <v>0</v>
      </c>
      <c r="G35" s="12">
        <v>0.26241134751773049</v>
      </c>
      <c r="H35" s="11">
        <v>37</v>
      </c>
      <c r="I35" s="11" t="str">
        <f t="shared" si="0"/>
        <v>未把握型</v>
      </c>
      <c r="J35" s="12"/>
      <c r="K35" s="53"/>
      <c r="L35" s="13"/>
      <c r="M35" s="12"/>
      <c r="N35" s="11"/>
      <c r="O35" s="11"/>
      <c r="P35" s="11"/>
      <c r="Q35" s="44">
        <v>0.76470588235294112</v>
      </c>
      <c r="R35" s="51">
        <v>13</v>
      </c>
      <c r="S35" s="45" t="s">
        <v>62</v>
      </c>
      <c r="T35" s="12">
        <v>0</v>
      </c>
      <c r="U35" s="11">
        <v>0</v>
      </c>
      <c r="V35" s="12">
        <v>0.23529411764705882</v>
      </c>
      <c r="W35" s="11">
        <v>4</v>
      </c>
      <c r="X35" s="11" t="str">
        <f t="shared" si="1"/>
        <v>未把握型</v>
      </c>
      <c r="Y35" s="29">
        <v>0.63993453355155483</v>
      </c>
      <c r="Z35" s="50">
        <v>391</v>
      </c>
      <c r="AA35" s="30" t="s">
        <v>77</v>
      </c>
      <c r="AB35" s="29">
        <v>0.2160392798690671</v>
      </c>
      <c r="AC35" s="74">
        <v>132</v>
      </c>
      <c r="AD35" s="29">
        <v>0.14402618657937807</v>
      </c>
      <c r="AE35" s="74">
        <v>88</v>
      </c>
      <c r="AF35" s="74" t="str">
        <f t="shared" si="2"/>
        <v>未受診型</v>
      </c>
      <c r="AG35" s="29">
        <v>0.61904761904761907</v>
      </c>
      <c r="AH35" s="50">
        <v>26</v>
      </c>
      <c r="AI35" s="30" t="s">
        <v>77</v>
      </c>
      <c r="AJ35" s="29">
        <v>0</v>
      </c>
      <c r="AK35" s="74">
        <v>0</v>
      </c>
      <c r="AL35" s="29">
        <v>0.38095238095238093</v>
      </c>
      <c r="AM35" s="74">
        <v>16</v>
      </c>
      <c r="AN35" s="74" t="str">
        <f t="shared" si="3"/>
        <v>未把握型</v>
      </c>
      <c r="AO35" s="12">
        <v>0.82098765432098764</v>
      </c>
      <c r="AP35" s="11">
        <v>133</v>
      </c>
      <c r="AQ35" s="14" t="s">
        <v>62</v>
      </c>
      <c r="AR35" s="12">
        <v>8.0246913580246909E-2</v>
      </c>
      <c r="AS35" s="11">
        <v>13</v>
      </c>
      <c r="AT35" s="12">
        <v>9.8765432098765427E-2</v>
      </c>
      <c r="AU35" s="11">
        <v>16</v>
      </c>
      <c r="AV35" s="11" t="str">
        <f t="shared" si="4"/>
        <v>未把握型</v>
      </c>
      <c r="AW35" s="82">
        <f t="shared" si="5"/>
        <v>2</v>
      </c>
      <c r="AX35" s="82">
        <f t="shared" si="6"/>
        <v>1</v>
      </c>
      <c r="AY35" s="82">
        <f t="shared" si="7"/>
        <v>4</v>
      </c>
    </row>
    <row r="36" spans="1:51" x14ac:dyDescent="0.15">
      <c r="A36" s="11" t="s">
        <v>33</v>
      </c>
      <c r="B36" s="12">
        <v>0.9144144144144144</v>
      </c>
      <c r="C36" s="53">
        <v>203</v>
      </c>
      <c r="D36" s="13" t="s">
        <v>62</v>
      </c>
      <c r="E36" s="12">
        <v>4.5045045045045045E-3</v>
      </c>
      <c r="F36" s="11">
        <v>1</v>
      </c>
      <c r="G36" s="12">
        <v>8.1081081081081086E-2</v>
      </c>
      <c r="H36" s="11">
        <v>18</v>
      </c>
      <c r="I36" s="11" t="str">
        <f t="shared" si="0"/>
        <v>未把握型</v>
      </c>
      <c r="J36" s="12"/>
      <c r="K36" s="53"/>
      <c r="L36" s="13"/>
      <c r="M36" s="12"/>
      <c r="N36" s="11"/>
      <c r="O36" s="11"/>
      <c r="P36" s="11"/>
      <c r="Q36" s="12">
        <v>0.9</v>
      </c>
      <c r="R36" s="53">
        <v>27</v>
      </c>
      <c r="S36" s="13" t="s">
        <v>62</v>
      </c>
      <c r="T36" s="12">
        <v>6.6666666666666666E-2</v>
      </c>
      <c r="U36" s="11">
        <v>2</v>
      </c>
      <c r="V36" s="12">
        <v>3.3333333333333333E-2</v>
      </c>
      <c r="W36" s="11">
        <v>1</v>
      </c>
      <c r="X36" s="11" t="str">
        <f t="shared" si="1"/>
        <v>未受診型</v>
      </c>
      <c r="Y36" s="29">
        <v>0.61672095548317052</v>
      </c>
      <c r="Z36" s="50">
        <v>568</v>
      </c>
      <c r="AA36" s="30" t="s">
        <v>77</v>
      </c>
      <c r="AB36" s="29">
        <v>5.5374592833876218E-2</v>
      </c>
      <c r="AC36" s="74">
        <v>51</v>
      </c>
      <c r="AD36" s="29">
        <v>0.32790445168295329</v>
      </c>
      <c r="AE36" s="74">
        <v>302</v>
      </c>
      <c r="AF36" s="74" t="str">
        <f t="shared" si="2"/>
        <v>未把握型</v>
      </c>
      <c r="AG36" s="12">
        <v>0.7407407407407407</v>
      </c>
      <c r="AH36" s="53">
        <v>40</v>
      </c>
      <c r="AI36" s="13" t="s">
        <v>62</v>
      </c>
      <c r="AJ36" s="12">
        <v>0</v>
      </c>
      <c r="AK36" s="11">
        <v>0</v>
      </c>
      <c r="AL36" s="12">
        <v>0.25925925925925924</v>
      </c>
      <c r="AM36" s="11">
        <v>14</v>
      </c>
      <c r="AN36" s="11" t="str">
        <f t="shared" si="3"/>
        <v>未把握型</v>
      </c>
      <c r="AO36" s="12">
        <v>0.87301587301587302</v>
      </c>
      <c r="AP36" s="11">
        <v>385</v>
      </c>
      <c r="AQ36" s="14" t="s">
        <v>62</v>
      </c>
      <c r="AR36" s="12">
        <v>0</v>
      </c>
      <c r="AS36" s="11">
        <v>0</v>
      </c>
      <c r="AT36" s="12">
        <v>0.12698412698412698</v>
      </c>
      <c r="AU36" s="11">
        <v>56</v>
      </c>
      <c r="AV36" s="11" t="str">
        <f t="shared" si="4"/>
        <v>未把握型</v>
      </c>
      <c r="AW36" s="82">
        <f t="shared" si="5"/>
        <v>1</v>
      </c>
      <c r="AX36" s="82">
        <f t="shared" si="6"/>
        <v>1</v>
      </c>
      <c r="AY36" s="82">
        <f t="shared" si="7"/>
        <v>4</v>
      </c>
    </row>
    <row r="37" spans="1:51" x14ac:dyDescent="0.15">
      <c r="A37" s="11" t="s">
        <v>34</v>
      </c>
      <c r="B37" s="12">
        <v>0.87313432835820892</v>
      </c>
      <c r="C37" s="53">
        <v>117</v>
      </c>
      <c r="D37" s="13" t="s">
        <v>62</v>
      </c>
      <c r="E37" s="12">
        <v>0.11194029850746269</v>
      </c>
      <c r="F37" s="11">
        <v>15</v>
      </c>
      <c r="G37" s="12">
        <v>1.4925373134328358E-2</v>
      </c>
      <c r="H37" s="11">
        <v>2</v>
      </c>
      <c r="I37" s="11" t="str">
        <f t="shared" si="0"/>
        <v>未受診型</v>
      </c>
      <c r="J37" s="12"/>
      <c r="K37" s="53"/>
      <c r="L37" s="13"/>
      <c r="M37" s="12"/>
      <c r="N37" s="11"/>
      <c r="O37" s="11"/>
      <c r="P37" s="11"/>
      <c r="Q37" s="12">
        <v>0.86363636363636365</v>
      </c>
      <c r="R37" s="53">
        <v>19</v>
      </c>
      <c r="S37" s="13" t="s">
        <v>62</v>
      </c>
      <c r="T37" s="12">
        <v>9.0909090909090912E-2</v>
      </c>
      <c r="U37" s="11">
        <v>2</v>
      </c>
      <c r="V37" s="12">
        <v>4.5454545454545456E-2</v>
      </c>
      <c r="W37" s="11">
        <v>1</v>
      </c>
      <c r="X37" s="11" t="str">
        <f t="shared" si="1"/>
        <v>未受診型</v>
      </c>
      <c r="Y37" s="29">
        <v>0.52459954233409611</v>
      </c>
      <c r="Z37" s="50">
        <v>917</v>
      </c>
      <c r="AA37" s="30" t="s">
        <v>77</v>
      </c>
      <c r="AB37" s="29">
        <v>0.42334096109839819</v>
      </c>
      <c r="AC37" s="74">
        <v>740</v>
      </c>
      <c r="AD37" s="29">
        <v>5.205949656750572E-2</v>
      </c>
      <c r="AE37" s="74">
        <v>91</v>
      </c>
      <c r="AF37" s="74" t="str">
        <f t="shared" si="2"/>
        <v>未受診型</v>
      </c>
      <c r="AG37" s="12">
        <v>0.90909090909090906</v>
      </c>
      <c r="AH37" s="53">
        <v>90</v>
      </c>
      <c r="AI37" s="13" t="s">
        <v>62</v>
      </c>
      <c r="AJ37" s="12">
        <v>2.0202020202020204E-2</v>
      </c>
      <c r="AK37" s="11">
        <v>2</v>
      </c>
      <c r="AL37" s="12">
        <v>7.0707070707070704E-2</v>
      </c>
      <c r="AM37" s="11">
        <v>7</v>
      </c>
      <c r="AN37" s="11" t="str">
        <f t="shared" si="3"/>
        <v>未把握型</v>
      </c>
      <c r="AO37" s="12">
        <v>0.96618357487922701</v>
      </c>
      <c r="AP37" s="11">
        <v>200</v>
      </c>
      <c r="AQ37" s="14" t="s">
        <v>62</v>
      </c>
      <c r="AR37" s="12">
        <v>9.6618357487922701E-3</v>
      </c>
      <c r="AS37" s="11">
        <v>2</v>
      </c>
      <c r="AT37" s="12">
        <v>2.4154589371980676E-2</v>
      </c>
      <c r="AU37" s="11">
        <v>5</v>
      </c>
      <c r="AV37" s="11" t="str">
        <f t="shared" si="4"/>
        <v>未把握型</v>
      </c>
      <c r="AW37" s="82">
        <f t="shared" si="5"/>
        <v>1</v>
      </c>
      <c r="AX37" s="82">
        <f t="shared" si="6"/>
        <v>3</v>
      </c>
      <c r="AY37" s="82">
        <f t="shared" si="7"/>
        <v>2</v>
      </c>
    </row>
    <row r="38" spans="1:51" x14ac:dyDescent="0.15">
      <c r="A38" s="46" t="s">
        <v>35</v>
      </c>
      <c r="B38" s="12">
        <v>0.90909090909090906</v>
      </c>
      <c r="C38" s="53">
        <v>120</v>
      </c>
      <c r="D38" s="13" t="s">
        <v>62</v>
      </c>
      <c r="E38" s="12">
        <v>8.3333333333333329E-2</v>
      </c>
      <c r="F38" s="11">
        <v>11</v>
      </c>
      <c r="G38" s="12">
        <v>7.575757575757576E-3</v>
      </c>
      <c r="H38" s="11">
        <v>1</v>
      </c>
      <c r="I38" s="11" t="str">
        <f t="shared" si="0"/>
        <v>未受診型</v>
      </c>
      <c r="J38" s="12"/>
      <c r="K38" s="53"/>
      <c r="L38" s="13"/>
      <c r="M38" s="12"/>
      <c r="N38" s="11"/>
      <c r="O38" s="11"/>
      <c r="P38" s="11"/>
      <c r="Q38" s="12">
        <v>1</v>
      </c>
      <c r="R38" s="53">
        <v>20</v>
      </c>
      <c r="S38" s="13" t="s">
        <v>62</v>
      </c>
      <c r="T38" s="12">
        <v>0</v>
      </c>
      <c r="U38" s="11">
        <v>0</v>
      </c>
      <c r="V38" s="12">
        <v>0</v>
      </c>
      <c r="W38" s="11">
        <v>0</v>
      </c>
      <c r="X38" s="11" t="str">
        <f t="shared" si="1"/>
        <v/>
      </c>
      <c r="Y38" s="12">
        <v>0.86363636363636365</v>
      </c>
      <c r="Z38" s="53">
        <v>171</v>
      </c>
      <c r="AA38" s="13" t="s">
        <v>62</v>
      </c>
      <c r="AB38" s="12">
        <v>0.11616161616161616</v>
      </c>
      <c r="AC38" s="11">
        <v>23</v>
      </c>
      <c r="AD38" s="12">
        <v>2.0202020202020204E-2</v>
      </c>
      <c r="AE38" s="11">
        <v>4</v>
      </c>
      <c r="AF38" s="11" t="str">
        <f t="shared" si="2"/>
        <v>未受診型</v>
      </c>
      <c r="AG38" s="12">
        <v>0.76923076923076927</v>
      </c>
      <c r="AH38" s="53">
        <v>30</v>
      </c>
      <c r="AI38" s="13" t="s">
        <v>62</v>
      </c>
      <c r="AJ38" s="12">
        <v>0</v>
      </c>
      <c r="AK38" s="11">
        <v>0</v>
      </c>
      <c r="AL38" s="12">
        <v>0.23076923076923078</v>
      </c>
      <c r="AM38" s="11">
        <v>9</v>
      </c>
      <c r="AN38" s="11" t="str">
        <f t="shared" si="3"/>
        <v>未把握型</v>
      </c>
      <c r="AO38" s="12">
        <v>0.91394658753709201</v>
      </c>
      <c r="AP38" s="11">
        <v>308</v>
      </c>
      <c r="AQ38" s="14" t="s">
        <v>62</v>
      </c>
      <c r="AR38" s="12">
        <v>2.967359050445104E-3</v>
      </c>
      <c r="AS38" s="11">
        <v>1</v>
      </c>
      <c r="AT38" s="12">
        <v>8.3086053412462904E-2</v>
      </c>
      <c r="AU38" s="11">
        <v>28</v>
      </c>
      <c r="AV38" s="11" t="str">
        <f t="shared" si="4"/>
        <v>未把握型</v>
      </c>
      <c r="AW38" s="82">
        <f t="shared" si="5"/>
        <v>0</v>
      </c>
      <c r="AX38" s="82">
        <f t="shared" si="6"/>
        <v>2</v>
      </c>
      <c r="AY38" s="82">
        <f t="shared" si="7"/>
        <v>2</v>
      </c>
    </row>
    <row r="39" spans="1:51" x14ac:dyDescent="0.15">
      <c r="A39" s="11" t="s">
        <v>36</v>
      </c>
      <c r="B39" s="12">
        <v>0.85581395348837208</v>
      </c>
      <c r="C39" s="53">
        <v>184</v>
      </c>
      <c r="D39" s="13" t="s">
        <v>62</v>
      </c>
      <c r="E39" s="12">
        <v>0</v>
      </c>
      <c r="F39" s="11">
        <v>0</v>
      </c>
      <c r="G39" s="12">
        <v>0.14418604651162792</v>
      </c>
      <c r="H39" s="11">
        <v>31</v>
      </c>
      <c r="I39" s="11" t="str">
        <f t="shared" si="0"/>
        <v>未把握型</v>
      </c>
      <c r="J39" s="12"/>
      <c r="K39" s="53"/>
      <c r="L39" s="13"/>
      <c r="M39" s="12"/>
      <c r="N39" s="11"/>
      <c r="O39" s="11"/>
      <c r="P39" s="11"/>
      <c r="Q39" s="30" t="s">
        <v>63</v>
      </c>
      <c r="R39" s="54" t="s">
        <v>63</v>
      </c>
      <c r="S39" s="30" t="s">
        <v>80</v>
      </c>
      <c r="T39" s="29" t="s">
        <v>63</v>
      </c>
      <c r="U39" s="74" t="s">
        <v>63</v>
      </c>
      <c r="V39" s="29">
        <v>1</v>
      </c>
      <c r="W39" s="74">
        <v>15</v>
      </c>
      <c r="X39" s="74" t="str">
        <f t="shared" si="1"/>
        <v>未受診型</v>
      </c>
      <c r="Y39" s="29">
        <v>0.4391891891891892</v>
      </c>
      <c r="Z39" s="50">
        <v>520</v>
      </c>
      <c r="AA39" s="30" t="s">
        <v>77</v>
      </c>
      <c r="AB39" s="29">
        <v>0.27195945945945948</v>
      </c>
      <c r="AC39" s="74">
        <v>322</v>
      </c>
      <c r="AD39" s="29">
        <v>0.28885135135135137</v>
      </c>
      <c r="AE39" s="74">
        <v>342</v>
      </c>
      <c r="AF39" s="74" t="str">
        <f t="shared" si="2"/>
        <v>未把握型</v>
      </c>
      <c r="AG39" s="12">
        <v>0.82352941176470584</v>
      </c>
      <c r="AH39" s="53">
        <v>14</v>
      </c>
      <c r="AI39" s="13" t="s">
        <v>62</v>
      </c>
      <c r="AJ39" s="12">
        <v>0</v>
      </c>
      <c r="AK39" s="11">
        <v>0</v>
      </c>
      <c r="AL39" s="12">
        <v>0.17647058823529413</v>
      </c>
      <c r="AM39" s="11">
        <v>3</v>
      </c>
      <c r="AN39" s="11" t="str">
        <f t="shared" si="3"/>
        <v>未把握型</v>
      </c>
      <c r="AO39" s="12">
        <v>0.89880952380952384</v>
      </c>
      <c r="AP39" s="11">
        <v>151</v>
      </c>
      <c r="AQ39" s="14" t="s">
        <v>62</v>
      </c>
      <c r="AR39" s="12">
        <v>0</v>
      </c>
      <c r="AS39" s="11">
        <v>0</v>
      </c>
      <c r="AT39" s="12">
        <v>0.10119047619047619</v>
      </c>
      <c r="AU39" s="11">
        <v>17</v>
      </c>
      <c r="AV39" s="11" t="str">
        <f t="shared" si="4"/>
        <v>未把握型</v>
      </c>
      <c r="AW39" s="82">
        <f t="shared" si="5"/>
        <v>2</v>
      </c>
      <c r="AX39" s="82">
        <f t="shared" si="6"/>
        <v>1</v>
      </c>
      <c r="AY39" s="82">
        <f t="shared" si="7"/>
        <v>4</v>
      </c>
    </row>
    <row r="40" spans="1:51" x14ac:dyDescent="0.15">
      <c r="A40" s="46" t="s">
        <v>37</v>
      </c>
      <c r="B40" s="12">
        <v>0.95081967213114749</v>
      </c>
      <c r="C40" s="53">
        <v>58</v>
      </c>
      <c r="D40" s="13" t="s">
        <v>62</v>
      </c>
      <c r="E40" s="12">
        <v>4.9180327868852458E-2</v>
      </c>
      <c r="F40" s="11">
        <v>3</v>
      </c>
      <c r="G40" s="12">
        <v>0</v>
      </c>
      <c r="H40" s="11">
        <v>0</v>
      </c>
      <c r="I40" s="11" t="str">
        <f t="shared" si="0"/>
        <v>未受診型</v>
      </c>
      <c r="J40" s="12"/>
      <c r="K40" s="53"/>
      <c r="L40" s="13"/>
      <c r="M40" s="12"/>
      <c r="N40" s="11"/>
      <c r="O40" s="11"/>
      <c r="P40" s="11"/>
      <c r="Q40" s="12">
        <v>1</v>
      </c>
      <c r="R40" s="53">
        <v>17</v>
      </c>
      <c r="S40" s="13" t="s">
        <v>62</v>
      </c>
      <c r="T40" s="12">
        <v>0</v>
      </c>
      <c r="U40" s="11">
        <v>0</v>
      </c>
      <c r="V40" s="12">
        <v>0</v>
      </c>
      <c r="W40" s="11">
        <v>0</v>
      </c>
      <c r="X40" s="11" t="str">
        <f t="shared" si="1"/>
        <v/>
      </c>
      <c r="Y40" s="12">
        <v>0.91129032258064513</v>
      </c>
      <c r="Z40" s="53">
        <v>113</v>
      </c>
      <c r="AA40" s="13" t="s">
        <v>62</v>
      </c>
      <c r="AB40" s="12">
        <v>4.0322580645161289E-2</v>
      </c>
      <c r="AC40" s="11">
        <v>5</v>
      </c>
      <c r="AD40" s="12">
        <v>4.8387096774193547E-2</v>
      </c>
      <c r="AE40" s="11">
        <v>6</v>
      </c>
      <c r="AF40" s="11" t="str">
        <f t="shared" si="2"/>
        <v>未把握型</v>
      </c>
      <c r="AG40" s="12">
        <v>0.94117647058823528</v>
      </c>
      <c r="AH40" s="53">
        <v>32</v>
      </c>
      <c r="AI40" s="13" t="s">
        <v>62</v>
      </c>
      <c r="AJ40" s="12">
        <v>0</v>
      </c>
      <c r="AK40" s="11">
        <v>0</v>
      </c>
      <c r="AL40" s="12">
        <v>5.8823529411764705E-2</v>
      </c>
      <c r="AM40" s="11">
        <v>2</v>
      </c>
      <c r="AN40" s="11" t="str">
        <f t="shared" si="3"/>
        <v>未把握型</v>
      </c>
      <c r="AO40" s="12">
        <v>0.93495934959349591</v>
      </c>
      <c r="AP40" s="11">
        <v>115</v>
      </c>
      <c r="AQ40" s="14" t="s">
        <v>62</v>
      </c>
      <c r="AR40" s="12">
        <v>8.130081300813009E-3</v>
      </c>
      <c r="AS40" s="11">
        <v>1</v>
      </c>
      <c r="AT40" s="12">
        <v>5.6910569105691054E-2</v>
      </c>
      <c r="AU40" s="11">
        <v>7</v>
      </c>
      <c r="AV40" s="11" t="str">
        <f t="shared" si="4"/>
        <v>未把握型</v>
      </c>
      <c r="AW40" s="82">
        <f t="shared" si="5"/>
        <v>0</v>
      </c>
      <c r="AX40" s="82">
        <f t="shared" si="6"/>
        <v>1</v>
      </c>
      <c r="AY40" s="82">
        <f t="shared" si="7"/>
        <v>3</v>
      </c>
    </row>
    <row r="41" spans="1:51" x14ac:dyDescent="0.15">
      <c r="A41" s="11" t="s">
        <v>38</v>
      </c>
      <c r="B41" s="12">
        <v>0.93333333333333335</v>
      </c>
      <c r="C41" s="53">
        <v>14</v>
      </c>
      <c r="D41" s="13" t="s">
        <v>62</v>
      </c>
      <c r="E41" s="12">
        <v>0</v>
      </c>
      <c r="F41" s="11">
        <v>0</v>
      </c>
      <c r="G41" s="12">
        <v>6.6666666666666666E-2</v>
      </c>
      <c r="H41" s="11">
        <v>1</v>
      </c>
      <c r="I41" s="11" t="str">
        <f t="shared" si="0"/>
        <v>未把握型</v>
      </c>
      <c r="J41" s="12"/>
      <c r="K41" s="53"/>
      <c r="L41" s="13"/>
      <c r="M41" s="12"/>
      <c r="N41" s="11"/>
      <c r="O41" s="11"/>
      <c r="P41" s="11"/>
      <c r="Q41" s="44">
        <v>0.75</v>
      </c>
      <c r="R41" s="51">
        <v>3</v>
      </c>
      <c r="S41" s="45" t="s">
        <v>62</v>
      </c>
      <c r="T41" s="12">
        <v>0.25</v>
      </c>
      <c r="U41" s="11">
        <v>1</v>
      </c>
      <c r="V41" s="12">
        <v>0</v>
      </c>
      <c r="W41" s="11">
        <v>0</v>
      </c>
      <c r="X41" s="11" t="str">
        <f t="shared" si="1"/>
        <v>未受診型</v>
      </c>
      <c r="Y41" s="29">
        <v>0.36675126903553301</v>
      </c>
      <c r="Z41" s="50">
        <v>289</v>
      </c>
      <c r="AA41" s="30" t="s">
        <v>77</v>
      </c>
      <c r="AB41" s="29">
        <v>0.16751269035532995</v>
      </c>
      <c r="AC41" s="74">
        <v>132</v>
      </c>
      <c r="AD41" s="29">
        <v>0.46573604060913704</v>
      </c>
      <c r="AE41" s="74">
        <v>367</v>
      </c>
      <c r="AF41" s="74" t="str">
        <f t="shared" si="2"/>
        <v>未把握型</v>
      </c>
      <c r="AG41" s="29">
        <v>0.4</v>
      </c>
      <c r="AH41" s="50">
        <v>2</v>
      </c>
      <c r="AI41" s="30" t="s">
        <v>77</v>
      </c>
      <c r="AJ41" s="29">
        <v>0</v>
      </c>
      <c r="AK41" s="74">
        <v>0</v>
      </c>
      <c r="AL41" s="29">
        <v>0.6</v>
      </c>
      <c r="AM41" s="74">
        <v>3</v>
      </c>
      <c r="AN41" s="74" t="str">
        <f t="shared" si="3"/>
        <v>未把握型</v>
      </c>
      <c r="AO41" s="29">
        <v>0.5280898876404494</v>
      </c>
      <c r="AP41" s="11">
        <v>47</v>
      </c>
      <c r="AQ41" s="30" t="s">
        <v>77</v>
      </c>
      <c r="AR41" s="29">
        <v>3.3707865168539325E-2</v>
      </c>
      <c r="AS41" s="74">
        <v>3</v>
      </c>
      <c r="AT41" s="29">
        <v>0.43820224719101125</v>
      </c>
      <c r="AU41" s="74">
        <v>39</v>
      </c>
      <c r="AV41" s="74" t="str">
        <f t="shared" si="4"/>
        <v>未把握型</v>
      </c>
      <c r="AW41" s="82">
        <f t="shared" si="5"/>
        <v>3</v>
      </c>
      <c r="AX41" s="82">
        <f t="shared" si="6"/>
        <v>1</v>
      </c>
      <c r="AY41" s="82">
        <f t="shared" si="7"/>
        <v>4</v>
      </c>
    </row>
    <row r="42" spans="1:51" x14ac:dyDescent="0.15">
      <c r="A42" s="11" t="s">
        <v>39</v>
      </c>
      <c r="B42" s="12">
        <v>0.89610389610389607</v>
      </c>
      <c r="C42" s="53">
        <v>69</v>
      </c>
      <c r="D42" s="13" t="s">
        <v>62</v>
      </c>
      <c r="E42" s="12">
        <v>0</v>
      </c>
      <c r="F42" s="11">
        <v>0</v>
      </c>
      <c r="G42" s="12">
        <v>0.1038961038961039</v>
      </c>
      <c r="H42" s="11">
        <v>8</v>
      </c>
      <c r="I42" s="11" t="str">
        <f t="shared" si="0"/>
        <v>未把握型</v>
      </c>
      <c r="J42" s="12"/>
      <c r="K42" s="53"/>
      <c r="L42" s="13"/>
      <c r="M42" s="12"/>
      <c r="N42" s="11"/>
      <c r="O42" s="11"/>
      <c r="P42" s="11"/>
      <c r="Q42" s="44">
        <v>0.73809523809523814</v>
      </c>
      <c r="R42" s="51">
        <v>31</v>
      </c>
      <c r="S42" s="45" t="s">
        <v>62</v>
      </c>
      <c r="T42" s="12">
        <v>0</v>
      </c>
      <c r="U42" s="11">
        <v>0</v>
      </c>
      <c r="V42" s="12">
        <v>0.26190476190476192</v>
      </c>
      <c r="W42" s="11">
        <v>11</v>
      </c>
      <c r="X42" s="11" t="str">
        <f t="shared" si="1"/>
        <v>未把握型</v>
      </c>
      <c r="Y42" s="29">
        <v>0.66666666666666663</v>
      </c>
      <c r="Z42" s="50">
        <v>76</v>
      </c>
      <c r="AA42" s="30" t="s">
        <v>77</v>
      </c>
      <c r="AB42" s="29">
        <v>0</v>
      </c>
      <c r="AC42" s="74">
        <v>0</v>
      </c>
      <c r="AD42" s="29">
        <v>0.33333333333333331</v>
      </c>
      <c r="AE42" s="74">
        <v>38</v>
      </c>
      <c r="AF42" s="74" t="str">
        <f t="shared" si="2"/>
        <v>未把握型</v>
      </c>
      <c r="AG42" s="12">
        <v>0.875</v>
      </c>
      <c r="AH42" s="53">
        <v>28</v>
      </c>
      <c r="AI42" s="13" t="s">
        <v>62</v>
      </c>
      <c r="AJ42" s="12">
        <v>0</v>
      </c>
      <c r="AK42" s="11">
        <v>0</v>
      </c>
      <c r="AL42" s="12">
        <v>0.125</v>
      </c>
      <c r="AM42" s="11">
        <v>4</v>
      </c>
      <c r="AN42" s="11" t="str">
        <f t="shared" si="3"/>
        <v>未把握型</v>
      </c>
      <c r="AO42" s="29">
        <v>0.72</v>
      </c>
      <c r="AP42" s="11">
        <v>18</v>
      </c>
      <c r="AQ42" s="30" t="s">
        <v>77</v>
      </c>
      <c r="AR42" s="29">
        <v>0</v>
      </c>
      <c r="AS42" s="74">
        <v>0</v>
      </c>
      <c r="AT42" s="29">
        <v>0.28000000000000003</v>
      </c>
      <c r="AU42" s="74">
        <v>7</v>
      </c>
      <c r="AV42" s="74" t="str">
        <f t="shared" si="4"/>
        <v>未把握型</v>
      </c>
      <c r="AW42" s="82">
        <f t="shared" si="5"/>
        <v>2</v>
      </c>
      <c r="AX42" s="82">
        <f t="shared" si="6"/>
        <v>0</v>
      </c>
      <c r="AY42" s="82">
        <f t="shared" si="7"/>
        <v>5</v>
      </c>
    </row>
    <row r="43" spans="1:51" x14ac:dyDescent="0.15">
      <c r="A43" s="46" t="s">
        <v>40</v>
      </c>
      <c r="B43" s="12">
        <v>0.87755102040816324</v>
      </c>
      <c r="C43" s="53">
        <v>43</v>
      </c>
      <c r="D43" s="13" t="s">
        <v>62</v>
      </c>
      <c r="E43" s="12">
        <v>0</v>
      </c>
      <c r="F43" s="11">
        <v>0</v>
      </c>
      <c r="G43" s="12">
        <v>0.12244897959183673</v>
      </c>
      <c r="H43" s="11">
        <v>6</v>
      </c>
      <c r="I43" s="11" t="str">
        <f t="shared" si="0"/>
        <v>未把握型</v>
      </c>
      <c r="J43" s="12"/>
      <c r="K43" s="53"/>
      <c r="L43" s="13"/>
      <c r="M43" s="12"/>
      <c r="N43" s="11"/>
      <c r="O43" s="11"/>
      <c r="P43" s="11"/>
      <c r="Q43" s="12">
        <v>1</v>
      </c>
      <c r="R43" s="53">
        <v>14</v>
      </c>
      <c r="S43" s="13" t="s">
        <v>62</v>
      </c>
      <c r="T43" s="12">
        <v>0</v>
      </c>
      <c r="U43" s="11">
        <v>0</v>
      </c>
      <c r="V43" s="12">
        <v>0</v>
      </c>
      <c r="W43" s="11">
        <v>0</v>
      </c>
      <c r="X43" s="11" t="str">
        <f t="shared" si="1"/>
        <v/>
      </c>
      <c r="Y43" s="44">
        <v>0.76923076923076927</v>
      </c>
      <c r="Z43" s="51">
        <v>40</v>
      </c>
      <c r="AA43" s="45" t="s">
        <v>62</v>
      </c>
      <c r="AB43" s="12">
        <v>9.6153846153846159E-2</v>
      </c>
      <c r="AC43" s="11">
        <v>5</v>
      </c>
      <c r="AD43" s="12">
        <v>0.13461538461538461</v>
      </c>
      <c r="AE43" s="11">
        <v>7</v>
      </c>
      <c r="AF43" s="11" t="str">
        <f t="shared" si="2"/>
        <v>未把握型</v>
      </c>
      <c r="AG43" s="12">
        <v>0.875</v>
      </c>
      <c r="AH43" s="53">
        <v>21</v>
      </c>
      <c r="AI43" s="13" t="s">
        <v>62</v>
      </c>
      <c r="AJ43" s="12">
        <v>0</v>
      </c>
      <c r="AK43" s="11">
        <v>0</v>
      </c>
      <c r="AL43" s="12">
        <v>0.125</v>
      </c>
      <c r="AM43" s="11">
        <v>3</v>
      </c>
      <c r="AN43" s="11" t="str">
        <f t="shared" si="3"/>
        <v>未把握型</v>
      </c>
      <c r="AO43" s="12">
        <v>0.91578947368421049</v>
      </c>
      <c r="AP43" s="11">
        <v>87</v>
      </c>
      <c r="AQ43" s="14" t="s">
        <v>62</v>
      </c>
      <c r="AR43" s="12">
        <v>0</v>
      </c>
      <c r="AS43" s="11">
        <v>0</v>
      </c>
      <c r="AT43" s="12">
        <v>8.4210526315789472E-2</v>
      </c>
      <c r="AU43" s="11">
        <v>8</v>
      </c>
      <c r="AV43" s="11" t="str">
        <f t="shared" si="4"/>
        <v>未把握型</v>
      </c>
      <c r="AW43" s="82">
        <f t="shared" si="5"/>
        <v>0</v>
      </c>
      <c r="AX43" s="82">
        <f t="shared" si="6"/>
        <v>0</v>
      </c>
      <c r="AY43" s="82">
        <f t="shared" si="7"/>
        <v>4</v>
      </c>
    </row>
    <row r="44" spans="1:51" x14ac:dyDescent="0.15">
      <c r="A44" s="11" t="s">
        <v>41</v>
      </c>
      <c r="B44" s="12">
        <v>0.83870967741935487</v>
      </c>
      <c r="C44" s="53">
        <v>78</v>
      </c>
      <c r="D44" s="13" t="s">
        <v>62</v>
      </c>
      <c r="E44" s="12">
        <v>3.2258064516129031E-2</v>
      </c>
      <c r="F44" s="11">
        <v>3</v>
      </c>
      <c r="G44" s="12">
        <v>0.12903225806451613</v>
      </c>
      <c r="H44" s="11">
        <v>12</v>
      </c>
      <c r="I44" s="11" t="str">
        <f t="shared" si="0"/>
        <v>未把握型</v>
      </c>
      <c r="J44" s="12"/>
      <c r="K44" s="53"/>
      <c r="L44" s="13"/>
      <c r="M44" s="12"/>
      <c r="N44" s="11"/>
      <c r="O44" s="11"/>
      <c r="P44" s="11"/>
      <c r="Q44" s="12">
        <v>0.91304347826086951</v>
      </c>
      <c r="R44" s="53">
        <v>21</v>
      </c>
      <c r="S44" s="13" t="s">
        <v>62</v>
      </c>
      <c r="T44" s="12">
        <v>0</v>
      </c>
      <c r="U44" s="11">
        <v>0</v>
      </c>
      <c r="V44" s="12">
        <v>8.6956521739130432E-2</v>
      </c>
      <c r="W44" s="11">
        <v>2</v>
      </c>
      <c r="X44" s="11" t="str">
        <f t="shared" si="1"/>
        <v>未把握型</v>
      </c>
      <c r="Y44" s="44">
        <v>0.7857142857142857</v>
      </c>
      <c r="Z44" s="51">
        <v>121</v>
      </c>
      <c r="AA44" s="45" t="s">
        <v>62</v>
      </c>
      <c r="AB44" s="12">
        <v>3.896103896103896E-2</v>
      </c>
      <c r="AC44" s="11">
        <v>6</v>
      </c>
      <c r="AD44" s="12">
        <v>0.17532467532467533</v>
      </c>
      <c r="AE44" s="11">
        <v>27</v>
      </c>
      <c r="AF44" s="11" t="str">
        <f t="shared" si="2"/>
        <v>未把握型</v>
      </c>
      <c r="AG44" s="12">
        <v>0.94444444444444442</v>
      </c>
      <c r="AH44" s="53">
        <v>17</v>
      </c>
      <c r="AI44" s="13" t="s">
        <v>62</v>
      </c>
      <c r="AJ44" s="12">
        <v>0</v>
      </c>
      <c r="AK44" s="11">
        <v>0</v>
      </c>
      <c r="AL44" s="12">
        <v>5.5555555555555552E-2</v>
      </c>
      <c r="AM44" s="11">
        <v>1</v>
      </c>
      <c r="AN44" s="11" t="str">
        <f t="shared" si="3"/>
        <v>未把握型</v>
      </c>
      <c r="AO44" s="29">
        <v>0.79020979020979021</v>
      </c>
      <c r="AP44" s="11">
        <v>113</v>
      </c>
      <c r="AQ44" s="30" t="s">
        <v>77</v>
      </c>
      <c r="AR44" s="29">
        <v>4.8951048951048952E-2</v>
      </c>
      <c r="AS44" s="74">
        <v>7</v>
      </c>
      <c r="AT44" s="29">
        <v>0.16083916083916083</v>
      </c>
      <c r="AU44" s="74">
        <v>23</v>
      </c>
      <c r="AV44" s="74" t="str">
        <f t="shared" si="4"/>
        <v>未把握型</v>
      </c>
      <c r="AW44" s="82">
        <f t="shared" si="5"/>
        <v>1</v>
      </c>
      <c r="AX44" s="82">
        <f t="shared" si="6"/>
        <v>0</v>
      </c>
      <c r="AY44" s="82">
        <f t="shared" si="7"/>
        <v>5</v>
      </c>
    </row>
    <row r="45" spans="1:51" x14ac:dyDescent="0.15">
      <c r="A45" s="11" t="s">
        <v>42</v>
      </c>
      <c r="B45" s="12">
        <v>0.93103448275862066</v>
      </c>
      <c r="C45" s="53">
        <v>54</v>
      </c>
      <c r="D45" s="13" t="s">
        <v>62</v>
      </c>
      <c r="E45" s="12">
        <v>0</v>
      </c>
      <c r="F45" s="11">
        <v>0</v>
      </c>
      <c r="G45" s="12">
        <v>6.8965517241379309E-2</v>
      </c>
      <c r="H45" s="11">
        <v>4</v>
      </c>
      <c r="I45" s="11" t="str">
        <f t="shared" si="0"/>
        <v>未把握型</v>
      </c>
      <c r="J45" s="12"/>
      <c r="K45" s="53"/>
      <c r="L45" s="13"/>
      <c r="M45" s="12"/>
      <c r="N45" s="11"/>
      <c r="O45" s="11"/>
      <c r="P45" s="11"/>
      <c r="Q45" s="12">
        <v>1</v>
      </c>
      <c r="R45" s="53">
        <v>2</v>
      </c>
      <c r="S45" s="13" t="s">
        <v>62</v>
      </c>
      <c r="T45" s="12">
        <v>0</v>
      </c>
      <c r="U45" s="11">
        <v>0</v>
      </c>
      <c r="V45" s="12">
        <v>0</v>
      </c>
      <c r="W45" s="11">
        <v>0</v>
      </c>
      <c r="X45" s="11" t="str">
        <f t="shared" si="1"/>
        <v/>
      </c>
      <c r="Y45" s="29">
        <v>0.57487437185929646</v>
      </c>
      <c r="Z45" s="50">
        <v>572</v>
      </c>
      <c r="AA45" s="30" t="s">
        <v>77</v>
      </c>
      <c r="AB45" s="29">
        <v>0.28643216080402012</v>
      </c>
      <c r="AC45" s="74">
        <v>285</v>
      </c>
      <c r="AD45" s="29">
        <v>0.13869346733668342</v>
      </c>
      <c r="AE45" s="74">
        <v>138</v>
      </c>
      <c r="AF45" s="74" t="str">
        <f t="shared" si="2"/>
        <v>未受診型</v>
      </c>
      <c r="AG45" s="29">
        <v>0.68965517241379315</v>
      </c>
      <c r="AH45" s="50">
        <v>20</v>
      </c>
      <c r="AI45" s="30" t="s">
        <v>77</v>
      </c>
      <c r="AJ45" s="29">
        <v>3.4482758620689655E-2</v>
      </c>
      <c r="AK45" s="74">
        <v>1</v>
      </c>
      <c r="AL45" s="29">
        <v>0.27586206896551724</v>
      </c>
      <c r="AM45" s="74">
        <v>8</v>
      </c>
      <c r="AN45" s="74" t="str">
        <f t="shared" si="3"/>
        <v>未把握型</v>
      </c>
      <c r="AO45" s="12">
        <v>0.80373831775700932</v>
      </c>
      <c r="AP45" s="11">
        <v>172</v>
      </c>
      <c r="AQ45" s="14" t="s">
        <v>62</v>
      </c>
      <c r="AR45" s="12">
        <v>9.3457943925233638E-3</v>
      </c>
      <c r="AS45" s="11">
        <v>2</v>
      </c>
      <c r="AT45" s="12">
        <v>0.18691588785046728</v>
      </c>
      <c r="AU45" s="11">
        <v>40</v>
      </c>
      <c r="AV45" s="11" t="str">
        <f t="shared" si="4"/>
        <v>未把握型</v>
      </c>
      <c r="AW45" s="82">
        <f t="shared" si="5"/>
        <v>2</v>
      </c>
      <c r="AX45" s="82">
        <f t="shared" si="6"/>
        <v>1</v>
      </c>
      <c r="AY45" s="82">
        <f t="shared" si="7"/>
        <v>3</v>
      </c>
    </row>
    <row r="46" spans="1:51" x14ac:dyDescent="0.15">
      <c r="A46" s="11" t="s">
        <v>43</v>
      </c>
      <c r="B46" s="12">
        <v>0.93984962406015038</v>
      </c>
      <c r="C46" s="53">
        <v>125</v>
      </c>
      <c r="D46" s="13" t="s">
        <v>62</v>
      </c>
      <c r="E46" s="12">
        <v>3.7593984962406013E-2</v>
      </c>
      <c r="F46" s="11">
        <v>5</v>
      </c>
      <c r="G46" s="12">
        <v>2.2556390977443608E-2</v>
      </c>
      <c r="H46" s="11">
        <v>3</v>
      </c>
      <c r="I46" s="11" t="str">
        <f t="shared" si="0"/>
        <v>未受診型</v>
      </c>
      <c r="J46" s="12"/>
      <c r="K46" s="53"/>
      <c r="L46" s="13"/>
      <c r="M46" s="12"/>
      <c r="N46" s="11"/>
      <c r="O46" s="11"/>
      <c r="P46" s="11"/>
      <c r="Q46" s="12">
        <v>0.95652173913043481</v>
      </c>
      <c r="R46" s="53">
        <v>22</v>
      </c>
      <c r="S46" s="13" t="s">
        <v>62</v>
      </c>
      <c r="T46" s="12">
        <v>4.3478260869565216E-2</v>
      </c>
      <c r="U46" s="11">
        <v>1</v>
      </c>
      <c r="V46" s="12">
        <v>0</v>
      </c>
      <c r="W46" s="11">
        <v>0</v>
      </c>
      <c r="X46" s="11" t="str">
        <f t="shared" si="1"/>
        <v>未受診型</v>
      </c>
      <c r="Y46" s="12">
        <v>0.85106382978723405</v>
      </c>
      <c r="Z46" s="53">
        <v>120</v>
      </c>
      <c r="AA46" s="13" t="s">
        <v>62</v>
      </c>
      <c r="AB46" s="12">
        <v>0.1276595744680851</v>
      </c>
      <c r="AC46" s="11">
        <v>18</v>
      </c>
      <c r="AD46" s="12">
        <v>2.1276595744680851E-2</v>
      </c>
      <c r="AE46" s="11">
        <v>3</v>
      </c>
      <c r="AF46" s="11" t="str">
        <f t="shared" si="2"/>
        <v>未受診型</v>
      </c>
      <c r="AG46" s="29">
        <v>0.4</v>
      </c>
      <c r="AH46" s="50">
        <v>8</v>
      </c>
      <c r="AI46" s="30" t="s">
        <v>77</v>
      </c>
      <c r="AJ46" s="29">
        <v>0.05</v>
      </c>
      <c r="AK46" s="74">
        <v>1</v>
      </c>
      <c r="AL46" s="29">
        <v>0.55000000000000004</v>
      </c>
      <c r="AM46" s="74">
        <v>11</v>
      </c>
      <c r="AN46" s="74" t="str">
        <f t="shared" si="3"/>
        <v>未把握型</v>
      </c>
      <c r="AO46" s="12">
        <v>0.89655172413793105</v>
      </c>
      <c r="AP46" s="11">
        <v>78</v>
      </c>
      <c r="AQ46" s="14" t="s">
        <v>62</v>
      </c>
      <c r="AR46" s="12">
        <v>0</v>
      </c>
      <c r="AS46" s="11">
        <v>0</v>
      </c>
      <c r="AT46" s="12">
        <v>0.10344827586206896</v>
      </c>
      <c r="AU46" s="11">
        <v>9</v>
      </c>
      <c r="AV46" s="11" t="str">
        <f t="shared" si="4"/>
        <v>未把握型</v>
      </c>
      <c r="AW46" s="82">
        <f t="shared" si="5"/>
        <v>1</v>
      </c>
      <c r="AX46" s="82">
        <f t="shared" si="6"/>
        <v>3</v>
      </c>
      <c r="AY46" s="82">
        <f t="shared" si="7"/>
        <v>2</v>
      </c>
    </row>
    <row r="47" spans="1:51" x14ac:dyDescent="0.15">
      <c r="A47" s="11" t="s">
        <v>44</v>
      </c>
      <c r="B47" s="12">
        <v>0.90082644628099173</v>
      </c>
      <c r="C47" s="53">
        <v>109</v>
      </c>
      <c r="D47" s="13" t="s">
        <v>62</v>
      </c>
      <c r="E47" s="12">
        <v>0</v>
      </c>
      <c r="F47" s="11">
        <v>0</v>
      </c>
      <c r="G47" s="12">
        <v>9.9173553719008267E-2</v>
      </c>
      <c r="H47" s="11">
        <v>12</v>
      </c>
      <c r="I47" s="11" t="str">
        <f t="shared" si="0"/>
        <v>未把握型</v>
      </c>
      <c r="J47" s="12"/>
      <c r="K47" s="53"/>
      <c r="L47" s="13"/>
      <c r="M47" s="12"/>
      <c r="N47" s="11"/>
      <c r="O47" s="11"/>
      <c r="P47" s="11"/>
      <c r="Q47" s="12">
        <v>0.9</v>
      </c>
      <c r="R47" s="53">
        <v>18</v>
      </c>
      <c r="S47" s="13" t="s">
        <v>62</v>
      </c>
      <c r="T47" s="12">
        <v>0</v>
      </c>
      <c r="U47" s="11">
        <v>0</v>
      </c>
      <c r="V47" s="12">
        <v>0.1</v>
      </c>
      <c r="W47" s="11">
        <v>2</v>
      </c>
      <c r="X47" s="11" t="str">
        <f t="shared" si="1"/>
        <v>未把握型</v>
      </c>
      <c r="Y47" s="29">
        <v>0.61015981735159819</v>
      </c>
      <c r="Z47" s="50">
        <v>1069</v>
      </c>
      <c r="AA47" s="30" t="s">
        <v>77</v>
      </c>
      <c r="AB47" s="29">
        <v>0.24372146118721461</v>
      </c>
      <c r="AC47" s="74">
        <v>427</v>
      </c>
      <c r="AD47" s="29">
        <v>0.14611872146118721</v>
      </c>
      <c r="AE47" s="74">
        <v>256</v>
      </c>
      <c r="AF47" s="74" t="str">
        <f t="shared" si="2"/>
        <v>未受診型</v>
      </c>
      <c r="AG47" s="12">
        <v>0.7589285714285714</v>
      </c>
      <c r="AH47" s="53">
        <v>85</v>
      </c>
      <c r="AI47" s="13" t="s">
        <v>62</v>
      </c>
      <c r="AJ47" s="12">
        <v>8.9285714285714281E-3</v>
      </c>
      <c r="AK47" s="11">
        <v>1</v>
      </c>
      <c r="AL47" s="12">
        <v>0.23214285714285715</v>
      </c>
      <c r="AM47" s="11">
        <v>26</v>
      </c>
      <c r="AN47" s="11" t="str">
        <f t="shared" si="3"/>
        <v>未把握型</v>
      </c>
      <c r="AO47" s="12">
        <v>0.89473684210526316</v>
      </c>
      <c r="AP47" s="11">
        <v>289</v>
      </c>
      <c r="AQ47" s="14" t="s">
        <v>62</v>
      </c>
      <c r="AR47" s="12">
        <v>6.1919504643962852E-3</v>
      </c>
      <c r="AS47" s="11">
        <v>2</v>
      </c>
      <c r="AT47" s="12">
        <v>9.9071207430340563E-2</v>
      </c>
      <c r="AU47" s="11">
        <v>32</v>
      </c>
      <c r="AV47" s="11" t="str">
        <f t="shared" si="4"/>
        <v>未把握型</v>
      </c>
      <c r="AW47" s="82">
        <f t="shared" si="5"/>
        <v>1</v>
      </c>
      <c r="AX47" s="82">
        <f t="shared" si="6"/>
        <v>1</v>
      </c>
      <c r="AY47" s="82">
        <f t="shared" si="7"/>
        <v>4</v>
      </c>
    </row>
    <row r="48" spans="1:51" x14ac:dyDescent="0.15">
      <c r="A48" s="11" t="s">
        <v>45</v>
      </c>
      <c r="B48" s="12">
        <v>0.76</v>
      </c>
      <c r="C48" s="53">
        <v>19</v>
      </c>
      <c r="D48" s="13" t="s">
        <v>62</v>
      </c>
      <c r="E48" s="12">
        <v>0.04</v>
      </c>
      <c r="F48" s="11">
        <v>1</v>
      </c>
      <c r="G48" s="12">
        <v>0.2</v>
      </c>
      <c r="H48" s="11">
        <v>5</v>
      </c>
      <c r="I48" s="11" t="str">
        <f t="shared" si="0"/>
        <v>未把握型</v>
      </c>
      <c r="J48" s="12"/>
      <c r="K48" s="53"/>
      <c r="L48" s="13"/>
      <c r="M48" s="12"/>
      <c r="N48" s="11"/>
      <c r="O48" s="11"/>
      <c r="P48" s="11"/>
      <c r="Q48" s="15"/>
      <c r="R48" s="52"/>
      <c r="S48" s="16"/>
      <c r="T48" s="15"/>
      <c r="U48" s="72"/>
      <c r="V48" s="15"/>
      <c r="W48" s="72"/>
      <c r="X48" s="72" t="str">
        <f t="shared" si="1"/>
        <v/>
      </c>
      <c r="Y48" s="29">
        <v>0.47699386503067487</v>
      </c>
      <c r="Z48" s="50">
        <v>311</v>
      </c>
      <c r="AA48" s="30" t="s">
        <v>77</v>
      </c>
      <c r="AB48" s="29">
        <v>0.22546012269938651</v>
      </c>
      <c r="AC48" s="74">
        <v>147</v>
      </c>
      <c r="AD48" s="29">
        <v>0.29754601226993865</v>
      </c>
      <c r="AE48" s="74">
        <v>194</v>
      </c>
      <c r="AF48" s="74" t="str">
        <f t="shared" si="2"/>
        <v>未把握型</v>
      </c>
      <c r="AG48" s="12">
        <v>0.875</v>
      </c>
      <c r="AH48" s="53">
        <v>21</v>
      </c>
      <c r="AI48" s="13" t="s">
        <v>62</v>
      </c>
      <c r="AJ48" s="12">
        <v>0</v>
      </c>
      <c r="AK48" s="11">
        <v>0</v>
      </c>
      <c r="AL48" s="12">
        <v>0.125</v>
      </c>
      <c r="AM48" s="11">
        <v>3</v>
      </c>
      <c r="AN48" s="11" t="str">
        <f t="shared" si="3"/>
        <v>未把握型</v>
      </c>
      <c r="AO48" s="29">
        <v>0.71818181818181814</v>
      </c>
      <c r="AP48" s="11">
        <v>79</v>
      </c>
      <c r="AQ48" s="30" t="s">
        <v>77</v>
      </c>
      <c r="AR48" s="29">
        <v>5.4545454545454543E-2</v>
      </c>
      <c r="AS48" s="74">
        <v>6</v>
      </c>
      <c r="AT48" s="29">
        <v>0.22727272727272727</v>
      </c>
      <c r="AU48" s="74">
        <v>25</v>
      </c>
      <c r="AV48" s="74" t="str">
        <f t="shared" si="4"/>
        <v>未把握型</v>
      </c>
      <c r="AW48" s="82">
        <f t="shared" si="5"/>
        <v>2</v>
      </c>
      <c r="AX48" s="82">
        <f t="shared" si="6"/>
        <v>0</v>
      </c>
      <c r="AY48" s="82">
        <f t="shared" si="7"/>
        <v>4</v>
      </c>
    </row>
    <row r="49" spans="1:51" x14ac:dyDescent="0.15">
      <c r="A49" s="46" t="s">
        <v>46</v>
      </c>
      <c r="B49" s="12">
        <v>0.8</v>
      </c>
      <c r="C49" s="53">
        <v>20</v>
      </c>
      <c r="D49" s="13" t="s">
        <v>62</v>
      </c>
      <c r="E49" s="12">
        <v>0.12</v>
      </c>
      <c r="F49" s="11">
        <v>3</v>
      </c>
      <c r="G49" s="12">
        <v>0.08</v>
      </c>
      <c r="H49" s="11">
        <v>2</v>
      </c>
      <c r="I49" s="11" t="str">
        <f t="shared" si="0"/>
        <v>未受診型</v>
      </c>
      <c r="J49" s="12"/>
      <c r="K49" s="53"/>
      <c r="L49" s="13"/>
      <c r="M49" s="12"/>
      <c r="N49" s="11"/>
      <c r="O49" s="11"/>
      <c r="P49" s="11"/>
      <c r="Q49" s="12">
        <v>0.91666666666666663</v>
      </c>
      <c r="R49" s="53">
        <v>11</v>
      </c>
      <c r="S49" s="13" t="s">
        <v>62</v>
      </c>
      <c r="T49" s="12">
        <v>8.3333333333333329E-2</v>
      </c>
      <c r="U49" s="11">
        <v>1</v>
      </c>
      <c r="V49" s="12">
        <v>0</v>
      </c>
      <c r="W49" s="11">
        <v>0</v>
      </c>
      <c r="X49" s="11" t="str">
        <f t="shared" si="1"/>
        <v>未受診型</v>
      </c>
      <c r="Y49" s="44">
        <v>0.75789473684210529</v>
      </c>
      <c r="Z49" s="51">
        <v>360</v>
      </c>
      <c r="AA49" s="45" t="s">
        <v>62</v>
      </c>
      <c r="AB49" s="12">
        <v>0.19157894736842104</v>
      </c>
      <c r="AC49" s="11">
        <v>91</v>
      </c>
      <c r="AD49" s="12">
        <v>5.0526315789473683E-2</v>
      </c>
      <c r="AE49" s="11">
        <v>24</v>
      </c>
      <c r="AF49" s="11" t="str">
        <f t="shared" si="2"/>
        <v>未受診型</v>
      </c>
      <c r="AG49" s="12">
        <v>0.70588235294117652</v>
      </c>
      <c r="AH49" s="53">
        <v>12</v>
      </c>
      <c r="AI49" s="13" t="s">
        <v>62</v>
      </c>
      <c r="AJ49" s="12">
        <v>0</v>
      </c>
      <c r="AK49" s="11">
        <v>0</v>
      </c>
      <c r="AL49" s="12">
        <v>0.29411764705882354</v>
      </c>
      <c r="AM49" s="11">
        <v>5</v>
      </c>
      <c r="AN49" s="11" t="str">
        <f t="shared" si="3"/>
        <v>未把握型</v>
      </c>
      <c r="AO49" s="12">
        <v>0.87050359712230219</v>
      </c>
      <c r="AP49" s="11">
        <v>121</v>
      </c>
      <c r="AQ49" s="14" t="s">
        <v>62</v>
      </c>
      <c r="AR49" s="12">
        <v>3.5971223021582732E-2</v>
      </c>
      <c r="AS49" s="11">
        <v>5</v>
      </c>
      <c r="AT49" s="12">
        <v>9.3525179856115109E-2</v>
      </c>
      <c r="AU49" s="11">
        <v>13</v>
      </c>
      <c r="AV49" s="11" t="str">
        <f t="shared" si="4"/>
        <v>未把握型</v>
      </c>
      <c r="AW49" s="82">
        <f t="shared" si="5"/>
        <v>0</v>
      </c>
      <c r="AX49" s="82">
        <f t="shared" si="6"/>
        <v>3</v>
      </c>
      <c r="AY49" s="82">
        <f t="shared" si="7"/>
        <v>2</v>
      </c>
    </row>
    <row r="50" spans="1:51" x14ac:dyDescent="0.15">
      <c r="A50" s="11" t="s">
        <v>47</v>
      </c>
      <c r="B50" s="12">
        <v>0.72121212121212119</v>
      </c>
      <c r="C50" s="53">
        <v>119</v>
      </c>
      <c r="D50" s="13" t="s">
        <v>62</v>
      </c>
      <c r="E50" s="12">
        <v>3.6363636363636362E-2</v>
      </c>
      <c r="F50" s="11">
        <v>6</v>
      </c>
      <c r="G50" s="12">
        <v>0.24242424242424243</v>
      </c>
      <c r="H50" s="11">
        <v>40</v>
      </c>
      <c r="I50" s="11" t="str">
        <f t="shared" si="0"/>
        <v>未把握型</v>
      </c>
      <c r="J50" s="12"/>
      <c r="K50" s="53"/>
      <c r="L50" s="13"/>
      <c r="M50" s="12"/>
      <c r="N50" s="11"/>
      <c r="O50" s="11"/>
      <c r="P50" s="11"/>
      <c r="Q50" s="29">
        <v>0.64150943396226412</v>
      </c>
      <c r="R50" s="50">
        <v>34</v>
      </c>
      <c r="S50" s="30" t="s">
        <v>77</v>
      </c>
      <c r="T50" s="29">
        <v>0.13207547169811321</v>
      </c>
      <c r="U50" s="74">
        <v>7</v>
      </c>
      <c r="V50" s="29">
        <v>0.22641509433962265</v>
      </c>
      <c r="W50" s="74">
        <v>12</v>
      </c>
      <c r="X50" s="74" t="str">
        <f t="shared" si="1"/>
        <v>未把握型</v>
      </c>
      <c r="Y50" s="29">
        <v>0.52017937219730936</v>
      </c>
      <c r="Z50" s="50">
        <v>348</v>
      </c>
      <c r="AA50" s="30" t="s">
        <v>77</v>
      </c>
      <c r="AB50" s="29">
        <v>0.14050822122571002</v>
      </c>
      <c r="AC50" s="74">
        <v>94</v>
      </c>
      <c r="AD50" s="29">
        <v>0.33931240657698059</v>
      </c>
      <c r="AE50" s="74">
        <v>227</v>
      </c>
      <c r="AF50" s="74" t="str">
        <f t="shared" si="2"/>
        <v>未把握型</v>
      </c>
      <c r="AG50" s="29">
        <v>0.65789473684210531</v>
      </c>
      <c r="AH50" s="50">
        <v>25</v>
      </c>
      <c r="AI50" s="30" t="s">
        <v>77</v>
      </c>
      <c r="AJ50" s="29">
        <v>0</v>
      </c>
      <c r="AK50" s="74">
        <v>0</v>
      </c>
      <c r="AL50" s="29">
        <v>0.34210526315789475</v>
      </c>
      <c r="AM50" s="74">
        <v>13</v>
      </c>
      <c r="AN50" s="74" t="str">
        <f t="shared" si="3"/>
        <v>未把握型</v>
      </c>
      <c r="AO50" s="29">
        <v>0.71345029239766078</v>
      </c>
      <c r="AP50" s="11">
        <v>122</v>
      </c>
      <c r="AQ50" s="30" t="s">
        <v>77</v>
      </c>
      <c r="AR50" s="29">
        <v>5.8479532163742687E-2</v>
      </c>
      <c r="AS50" s="74">
        <v>10</v>
      </c>
      <c r="AT50" s="29">
        <v>0.22807017543859648</v>
      </c>
      <c r="AU50" s="74">
        <v>39</v>
      </c>
      <c r="AV50" s="74" t="str">
        <f t="shared" si="4"/>
        <v>未把握型</v>
      </c>
      <c r="AW50" s="82">
        <f t="shared" si="5"/>
        <v>4</v>
      </c>
      <c r="AX50" s="82">
        <f t="shared" si="6"/>
        <v>0</v>
      </c>
      <c r="AY50" s="82">
        <f t="shared" si="7"/>
        <v>5</v>
      </c>
    </row>
    <row r="51" spans="1:51" x14ac:dyDescent="0.15">
      <c r="A51" s="11" t="s">
        <v>48</v>
      </c>
      <c r="B51" s="12">
        <v>0.85148514851485146</v>
      </c>
      <c r="C51" s="53">
        <v>86</v>
      </c>
      <c r="D51" s="13" t="s">
        <v>62</v>
      </c>
      <c r="E51" s="12">
        <v>0.10891089108910891</v>
      </c>
      <c r="F51" s="11">
        <v>11</v>
      </c>
      <c r="G51" s="12">
        <v>3.9603960396039604E-2</v>
      </c>
      <c r="H51" s="11">
        <v>4</v>
      </c>
      <c r="I51" s="11" t="str">
        <f t="shared" si="0"/>
        <v>未受診型</v>
      </c>
      <c r="J51" s="12"/>
      <c r="K51" s="53"/>
      <c r="L51" s="13"/>
      <c r="M51" s="12"/>
      <c r="N51" s="11"/>
      <c r="O51" s="11"/>
      <c r="P51" s="11"/>
      <c r="Q51" s="12">
        <v>0.81578947368421051</v>
      </c>
      <c r="R51" s="53">
        <v>31</v>
      </c>
      <c r="S51" s="13" t="s">
        <v>62</v>
      </c>
      <c r="T51" s="12">
        <v>5.2631578947368418E-2</v>
      </c>
      <c r="U51" s="11">
        <v>2</v>
      </c>
      <c r="V51" s="12">
        <v>0.13157894736842105</v>
      </c>
      <c r="W51" s="11">
        <v>5</v>
      </c>
      <c r="X51" s="11" t="str">
        <f t="shared" si="1"/>
        <v>未把握型</v>
      </c>
      <c r="Y51" s="29">
        <v>0.63089887640449438</v>
      </c>
      <c r="Z51" s="50">
        <v>1123</v>
      </c>
      <c r="AA51" s="30" t="s">
        <v>77</v>
      </c>
      <c r="AB51" s="29">
        <v>0.30224719101123598</v>
      </c>
      <c r="AC51" s="74">
        <v>538</v>
      </c>
      <c r="AD51" s="29">
        <v>6.6853932584269665E-2</v>
      </c>
      <c r="AE51" s="74">
        <v>119</v>
      </c>
      <c r="AF51" s="74" t="str">
        <f t="shared" si="2"/>
        <v>未受診型</v>
      </c>
      <c r="AG51" s="12">
        <v>0.88311688311688308</v>
      </c>
      <c r="AH51" s="53">
        <v>68</v>
      </c>
      <c r="AI51" s="13" t="s">
        <v>62</v>
      </c>
      <c r="AJ51" s="12">
        <v>7.792207792207792E-2</v>
      </c>
      <c r="AK51" s="11">
        <v>6</v>
      </c>
      <c r="AL51" s="12">
        <v>3.896103896103896E-2</v>
      </c>
      <c r="AM51" s="11">
        <v>3</v>
      </c>
      <c r="AN51" s="11" t="str">
        <f t="shared" si="3"/>
        <v>未受診型</v>
      </c>
      <c r="AO51" s="12">
        <v>0.94772344013490728</v>
      </c>
      <c r="AP51" s="11">
        <v>562</v>
      </c>
      <c r="AQ51" s="14" t="s">
        <v>62</v>
      </c>
      <c r="AR51" s="12">
        <v>1.3490725126475547E-2</v>
      </c>
      <c r="AS51" s="11">
        <v>8</v>
      </c>
      <c r="AT51" s="12">
        <v>3.87858347386172E-2</v>
      </c>
      <c r="AU51" s="11">
        <v>23</v>
      </c>
      <c r="AV51" s="11" t="str">
        <f t="shared" si="4"/>
        <v>未把握型</v>
      </c>
      <c r="AW51" s="82">
        <f t="shared" si="5"/>
        <v>1</v>
      </c>
      <c r="AX51" s="82">
        <f t="shared" si="6"/>
        <v>3</v>
      </c>
      <c r="AY51" s="82">
        <f t="shared" si="7"/>
        <v>2</v>
      </c>
    </row>
    <row r="52" spans="1:51" x14ac:dyDescent="0.15">
      <c r="A52" s="11" t="s">
        <v>49</v>
      </c>
      <c r="B52" s="12">
        <v>0.75</v>
      </c>
      <c r="C52" s="53">
        <v>6</v>
      </c>
      <c r="D52" s="13" t="s">
        <v>62</v>
      </c>
      <c r="E52" s="12">
        <v>0.125</v>
      </c>
      <c r="F52" s="11">
        <v>1</v>
      </c>
      <c r="G52" s="12">
        <v>0.125</v>
      </c>
      <c r="H52" s="11">
        <v>1</v>
      </c>
      <c r="I52" s="11" t="str">
        <f t="shared" si="0"/>
        <v>未把握型</v>
      </c>
      <c r="J52" s="12"/>
      <c r="K52" s="53"/>
      <c r="L52" s="13"/>
      <c r="M52" s="12"/>
      <c r="N52" s="11"/>
      <c r="O52" s="11"/>
      <c r="P52" s="11"/>
      <c r="Q52" s="29">
        <v>0.54545454545454541</v>
      </c>
      <c r="R52" s="50">
        <v>6</v>
      </c>
      <c r="S52" s="30" t="s">
        <v>77</v>
      </c>
      <c r="T52" s="29">
        <v>9.0909090909090912E-2</v>
      </c>
      <c r="U52" s="74">
        <v>1</v>
      </c>
      <c r="V52" s="29">
        <v>0.36363636363636365</v>
      </c>
      <c r="W52" s="74">
        <v>4</v>
      </c>
      <c r="X52" s="74" t="str">
        <f t="shared" si="1"/>
        <v>未把握型</v>
      </c>
      <c r="Y52" s="29">
        <v>0.61639344262295082</v>
      </c>
      <c r="Z52" s="50">
        <v>188</v>
      </c>
      <c r="AA52" s="30" t="s">
        <v>77</v>
      </c>
      <c r="AB52" s="29">
        <v>9.8360655737704916E-2</v>
      </c>
      <c r="AC52" s="74">
        <v>30</v>
      </c>
      <c r="AD52" s="29">
        <v>0.28524590163934427</v>
      </c>
      <c r="AE52" s="74">
        <v>87</v>
      </c>
      <c r="AF52" s="74" t="str">
        <f t="shared" si="2"/>
        <v>未把握型</v>
      </c>
      <c r="AG52" s="12">
        <v>0.75</v>
      </c>
      <c r="AH52" s="53">
        <v>3</v>
      </c>
      <c r="AI52" s="13" t="s">
        <v>62</v>
      </c>
      <c r="AJ52" s="12">
        <v>0</v>
      </c>
      <c r="AK52" s="11">
        <v>0</v>
      </c>
      <c r="AL52" s="12">
        <v>0.25</v>
      </c>
      <c r="AM52" s="11">
        <v>1</v>
      </c>
      <c r="AN52" s="11" t="str">
        <f t="shared" si="3"/>
        <v>未把握型</v>
      </c>
      <c r="AO52" s="29">
        <v>0.75510204081632648</v>
      </c>
      <c r="AP52" s="11">
        <v>37</v>
      </c>
      <c r="AQ52" s="30" t="s">
        <v>77</v>
      </c>
      <c r="AR52" s="29">
        <v>2.0408163265306121E-2</v>
      </c>
      <c r="AS52" s="74">
        <v>1</v>
      </c>
      <c r="AT52" s="29">
        <v>0.22448979591836735</v>
      </c>
      <c r="AU52" s="74">
        <v>11</v>
      </c>
      <c r="AV52" s="74" t="str">
        <f t="shared" si="4"/>
        <v>未把握型</v>
      </c>
      <c r="AW52" s="82">
        <f t="shared" si="5"/>
        <v>3</v>
      </c>
      <c r="AX52" s="82">
        <f t="shared" si="6"/>
        <v>0</v>
      </c>
      <c r="AY52" s="82">
        <f t="shared" si="7"/>
        <v>5</v>
      </c>
    </row>
    <row r="53" spans="1:51" x14ac:dyDescent="0.15">
      <c r="A53" s="11" t="s">
        <v>50</v>
      </c>
      <c r="B53" s="12">
        <v>0.8125</v>
      </c>
      <c r="C53" s="53">
        <v>13</v>
      </c>
      <c r="D53" s="13" t="s">
        <v>62</v>
      </c>
      <c r="E53" s="12">
        <v>0.1875</v>
      </c>
      <c r="F53" s="11">
        <v>3</v>
      </c>
      <c r="G53" s="12">
        <v>0</v>
      </c>
      <c r="H53" s="11">
        <v>0</v>
      </c>
      <c r="I53" s="11" t="str">
        <f t="shared" si="0"/>
        <v>未受診型</v>
      </c>
      <c r="J53" s="12"/>
      <c r="K53" s="53"/>
      <c r="L53" s="13"/>
      <c r="M53" s="12"/>
      <c r="N53" s="11"/>
      <c r="O53" s="11"/>
      <c r="P53" s="11"/>
      <c r="Q53" s="15"/>
      <c r="R53" s="52"/>
      <c r="S53" s="16"/>
      <c r="T53" s="15"/>
      <c r="U53" s="72"/>
      <c r="V53" s="15"/>
      <c r="W53" s="72"/>
      <c r="X53" s="72" t="str">
        <f t="shared" si="1"/>
        <v/>
      </c>
      <c r="Y53" s="44">
        <v>0.74336283185840712</v>
      </c>
      <c r="Z53" s="51">
        <v>84</v>
      </c>
      <c r="AA53" s="45" t="s">
        <v>62</v>
      </c>
      <c r="AB53" s="12">
        <v>0.23893805309734514</v>
      </c>
      <c r="AC53" s="11">
        <v>27</v>
      </c>
      <c r="AD53" s="12">
        <v>1.7699115044247787E-2</v>
      </c>
      <c r="AE53" s="11">
        <v>2</v>
      </c>
      <c r="AF53" s="11" t="str">
        <f t="shared" si="2"/>
        <v>未受診型</v>
      </c>
      <c r="AG53" s="12">
        <v>0.75</v>
      </c>
      <c r="AH53" s="53">
        <v>6</v>
      </c>
      <c r="AI53" s="13" t="s">
        <v>62</v>
      </c>
      <c r="AJ53" s="12">
        <v>0</v>
      </c>
      <c r="AK53" s="11">
        <v>0</v>
      </c>
      <c r="AL53" s="12">
        <v>0.25</v>
      </c>
      <c r="AM53" s="11">
        <v>2</v>
      </c>
      <c r="AN53" s="11" t="str">
        <f t="shared" si="3"/>
        <v>未把握型</v>
      </c>
      <c r="AO53" s="29">
        <v>0.76923076923076927</v>
      </c>
      <c r="AP53" s="11">
        <v>30</v>
      </c>
      <c r="AQ53" s="30" t="s">
        <v>77</v>
      </c>
      <c r="AR53" s="29">
        <v>7.6923076923076927E-2</v>
      </c>
      <c r="AS53" s="74">
        <v>3</v>
      </c>
      <c r="AT53" s="29">
        <v>0.15384615384615385</v>
      </c>
      <c r="AU53" s="74">
        <v>6</v>
      </c>
      <c r="AV53" s="74" t="str">
        <f t="shared" si="4"/>
        <v>未把握型</v>
      </c>
      <c r="AW53" s="82">
        <f t="shared" si="5"/>
        <v>1</v>
      </c>
      <c r="AX53" s="82">
        <f t="shared" si="6"/>
        <v>2</v>
      </c>
      <c r="AY53" s="82">
        <f t="shared" si="7"/>
        <v>2</v>
      </c>
    </row>
    <row r="54" spans="1:51" x14ac:dyDescent="0.15">
      <c r="A54" s="11" t="s">
        <v>51</v>
      </c>
      <c r="B54" s="12">
        <v>1</v>
      </c>
      <c r="C54" s="53">
        <v>11</v>
      </c>
      <c r="D54" s="13" t="s">
        <v>62</v>
      </c>
      <c r="E54" s="12">
        <v>0</v>
      </c>
      <c r="F54" s="11">
        <v>0</v>
      </c>
      <c r="G54" s="12">
        <v>0</v>
      </c>
      <c r="H54" s="11">
        <v>0</v>
      </c>
      <c r="I54" s="11" t="str">
        <f t="shared" si="0"/>
        <v/>
      </c>
      <c r="J54" s="12"/>
      <c r="K54" s="53"/>
      <c r="L54" s="13"/>
      <c r="M54" s="12"/>
      <c r="N54" s="11"/>
      <c r="O54" s="11"/>
      <c r="P54" s="11"/>
      <c r="Q54" s="12">
        <v>0.8</v>
      </c>
      <c r="R54" s="53">
        <v>4</v>
      </c>
      <c r="S54" s="13" t="s">
        <v>62</v>
      </c>
      <c r="T54" s="12">
        <v>0.2</v>
      </c>
      <c r="U54" s="11">
        <v>1</v>
      </c>
      <c r="V54" s="12">
        <v>0</v>
      </c>
      <c r="W54" s="11">
        <v>0</v>
      </c>
      <c r="X54" s="11" t="str">
        <f t="shared" si="1"/>
        <v>未受診型</v>
      </c>
      <c r="Y54" s="12">
        <v>0.93333333333333335</v>
      </c>
      <c r="Z54" s="53">
        <v>14</v>
      </c>
      <c r="AA54" s="13" t="s">
        <v>62</v>
      </c>
      <c r="AB54" s="12">
        <v>6.6666666666666666E-2</v>
      </c>
      <c r="AC54" s="11">
        <v>1</v>
      </c>
      <c r="AD54" s="12">
        <v>0</v>
      </c>
      <c r="AE54" s="11">
        <v>0</v>
      </c>
      <c r="AF54" s="11" t="str">
        <f t="shared" si="2"/>
        <v>未受診型</v>
      </c>
      <c r="AG54" s="29">
        <v>0.66666666666666663</v>
      </c>
      <c r="AH54" s="50">
        <v>2</v>
      </c>
      <c r="AI54" s="30" t="s">
        <v>77</v>
      </c>
      <c r="AJ54" s="29">
        <v>0.33333333333333331</v>
      </c>
      <c r="AK54" s="74">
        <v>1</v>
      </c>
      <c r="AL54" s="29">
        <v>0</v>
      </c>
      <c r="AM54" s="74">
        <v>0</v>
      </c>
      <c r="AN54" s="74" t="str">
        <f t="shared" si="3"/>
        <v>未受診型</v>
      </c>
      <c r="AO54" s="29">
        <v>0.5</v>
      </c>
      <c r="AP54" s="11">
        <v>1</v>
      </c>
      <c r="AQ54" s="30" t="s">
        <v>77</v>
      </c>
      <c r="AR54" s="29">
        <v>0.5</v>
      </c>
      <c r="AS54" s="74">
        <v>1</v>
      </c>
      <c r="AT54" s="29">
        <v>0</v>
      </c>
      <c r="AU54" s="74">
        <v>0</v>
      </c>
      <c r="AV54" s="74" t="str">
        <f t="shared" si="4"/>
        <v>未受診型</v>
      </c>
      <c r="AW54" s="82">
        <f t="shared" si="5"/>
        <v>2</v>
      </c>
      <c r="AX54" s="82">
        <f t="shared" si="6"/>
        <v>4</v>
      </c>
      <c r="AY54" s="82">
        <f t="shared" si="7"/>
        <v>0</v>
      </c>
    </row>
    <row r="55" spans="1:51" x14ac:dyDescent="0.15">
      <c r="A55" s="11" t="s">
        <v>52</v>
      </c>
      <c r="B55" s="12">
        <v>0.8666666666666667</v>
      </c>
      <c r="C55" s="53">
        <v>26</v>
      </c>
      <c r="D55" s="13" t="s">
        <v>62</v>
      </c>
      <c r="E55" s="12">
        <v>0.1</v>
      </c>
      <c r="F55" s="11">
        <v>3</v>
      </c>
      <c r="G55" s="12">
        <v>3.3333333333333333E-2</v>
      </c>
      <c r="H55" s="11">
        <v>1</v>
      </c>
      <c r="I55" s="11" t="str">
        <f t="shared" si="0"/>
        <v>未受診型</v>
      </c>
      <c r="J55" s="12"/>
      <c r="K55" s="53"/>
      <c r="L55" s="13"/>
      <c r="M55" s="12"/>
      <c r="N55" s="11"/>
      <c r="O55" s="11"/>
      <c r="P55" s="11"/>
      <c r="Q55" s="29">
        <v>0.66666666666666663</v>
      </c>
      <c r="R55" s="50">
        <v>2</v>
      </c>
      <c r="S55" s="30" t="s">
        <v>77</v>
      </c>
      <c r="T55" s="29">
        <v>0</v>
      </c>
      <c r="U55" s="74">
        <v>0</v>
      </c>
      <c r="V55" s="29">
        <v>0.33333333333333331</v>
      </c>
      <c r="W55" s="74">
        <v>1</v>
      </c>
      <c r="X55" s="74" t="str">
        <f t="shared" si="1"/>
        <v>未把握型</v>
      </c>
      <c r="Y55" s="29">
        <v>0.19587628865979381</v>
      </c>
      <c r="Z55" s="50">
        <v>19</v>
      </c>
      <c r="AA55" s="30" t="s">
        <v>77</v>
      </c>
      <c r="AB55" s="29">
        <v>2.0618556701030927E-2</v>
      </c>
      <c r="AC55" s="74">
        <v>2</v>
      </c>
      <c r="AD55" s="29">
        <v>0.78350515463917525</v>
      </c>
      <c r="AE55" s="74">
        <v>76</v>
      </c>
      <c r="AF55" s="74" t="str">
        <f t="shared" si="2"/>
        <v>未把握型</v>
      </c>
      <c r="AG55" s="30" t="s">
        <v>63</v>
      </c>
      <c r="AH55" s="54" t="s">
        <v>63</v>
      </c>
      <c r="AI55" s="30" t="s">
        <v>80</v>
      </c>
      <c r="AJ55" s="29" t="s">
        <v>63</v>
      </c>
      <c r="AK55" s="74" t="s">
        <v>63</v>
      </c>
      <c r="AL55" s="29">
        <v>1</v>
      </c>
      <c r="AM55" s="74">
        <v>1</v>
      </c>
      <c r="AN55" s="74" t="str">
        <f t="shared" si="3"/>
        <v>未受診型</v>
      </c>
      <c r="AO55" s="29">
        <v>0.5</v>
      </c>
      <c r="AP55" s="11">
        <v>6</v>
      </c>
      <c r="AQ55" s="30" t="s">
        <v>77</v>
      </c>
      <c r="AR55" s="29">
        <v>0</v>
      </c>
      <c r="AS55" s="74">
        <v>0</v>
      </c>
      <c r="AT55" s="29">
        <v>0.5</v>
      </c>
      <c r="AU55" s="74">
        <v>6</v>
      </c>
      <c r="AV55" s="74" t="str">
        <f t="shared" si="4"/>
        <v>未把握型</v>
      </c>
      <c r="AW55" s="82">
        <f t="shared" si="5"/>
        <v>4</v>
      </c>
      <c r="AX55" s="82">
        <f t="shared" si="6"/>
        <v>2</v>
      </c>
      <c r="AY55" s="82">
        <f t="shared" si="7"/>
        <v>3</v>
      </c>
    </row>
    <row r="56" spans="1:51" x14ac:dyDescent="0.15">
      <c r="A56" s="11" t="s">
        <v>53</v>
      </c>
      <c r="B56" s="29">
        <v>0.5</v>
      </c>
      <c r="C56" s="50">
        <v>7</v>
      </c>
      <c r="D56" s="30" t="s">
        <v>77</v>
      </c>
      <c r="E56" s="29">
        <v>0.21428571428571427</v>
      </c>
      <c r="F56" s="74">
        <v>3</v>
      </c>
      <c r="G56" s="29">
        <v>0.2857142857142857</v>
      </c>
      <c r="H56" s="74">
        <v>4</v>
      </c>
      <c r="I56" s="74" t="str">
        <f t="shared" si="0"/>
        <v>未把握型</v>
      </c>
      <c r="J56" s="12">
        <v>0.7142857142857143</v>
      </c>
      <c r="K56" s="53">
        <v>5</v>
      </c>
      <c r="L56" s="13" t="s">
        <v>77</v>
      </c>
      <c r="M56" s="12">
        <v>0.14285714285714285</v>
      </c>
      <c r="N56" s="11">
        <v>1</v>
      </c>
      <c r="O56" s="12">
        <v>0.14285714285714285</v>
      </c>
      <c r="P56" s="11">
        <v>1</v>
      </c>
      <c r="Q56" s="15"/>
      <c r="R56" s="52"/>
      <c r="S56" s="16"/>
      <c r="T56" s="15"/>
      <c r="U56" s="72"/>
      <c r="V56" s="15"/>
      <c r="W56" s="72"/>
      <c r="X56" s="72" t="str">
        <f t="shared" si="1"/>
        <v/>
      </c>
      <c r="Y56" s="29">
        <v>0.34545454545454546</v>
      </c>
      <c r="Z56" s="50">
        <v>19</v>
      </c>
      <c r="AA56" s="30" t="s">
        <v>77</v>
      </c>
      <c r="AB56" s="29">
        <v>0.36363636363636365</v>
      </c>
      <c r="AC56" s="74">
        <v>20</v>
      </c>
      <c r="AD56" s="29">
        <v>0.29090909090909089</v>
      </c>
      <c r="AE56" s="74">
        <v>16</v>
      </c>
      <c r="AF56" s="74" t="str">
        <f t="shared" si="2"/>
        <v>未受診型</v>
      </c>
      <c r="AG56" s="29">
        <v>0.5</v>
      </c>
      <c r="AH56" s="50">
        <v>1</v>
      </c>
      <c r="AI56" s="30" t="s">
        <v>77</v>
      </c>
      <c r="AJ56" s="29">
        <v>0</v>
      </c>
      <c r="AK56" s="74">
        <v>0</v>
      </c>
      <c r="AL56" s="29">
        <v>0.5</v>
      </c>
      <c r="AM56" s="74">
        <v>1</v>
      </c>
      <c r="AN56" s="74" t="str">
        <f t="shared" si="3"/>
        <v>未把握型</v>
      </c>
      <c r="AO56" s="29">
        <v>0.75</v>
      </c>
      <c r="AP56" s="11">
        <v>6</v>
      </c>
      <c r="AQ56" s="30" t="s">
        <v>77</v>
      </c>
      <c r="AR56" s="29">
        <v>0</v>
      </c>
      <c r="AS56" s="74">
        <v>0</v>
      </c>
      <c r="AT56" s="29">
        <v>0.25</v>
      </c>
      <c r="AU56" s="74">
        <v>2</v>
      </c>
      <c r="AV56" s="74" t="str">
        <f t="shared" si="4"/>
        <v>未把握型</v>
      </c>
      <c r="AW56" s="82">
        <f t="shared" si="5"/>
        <v>5</v>
      </c>
      <c r="AX56" s="82">
        <f t="shared" si="6"/>
        <v>1</v>
      </c>
      <c r="AY56" s="82">
        <f t="shared" si="7"/>
        <v>3</v>
      </c>
    </row>
    <row r="57" spans="1:51" x14ac:dyDescent="0.15">
      <c r="A57" s="11" t="s">
        <v>54</v>
      </c>
      <c r="B57" s="17"/>
      <c r="C57" s="58"/>
      <c r="D57" s="16" t="s">
        <v>77</v>
      </c>
      <c r="E57" s="15"/>
      <c r="F57" s="72"/>
      <c r="G57" s="15"/>
      <c r="H57" s="72"/>
      <c r="I57" s="72" t="str">
        <f t="shared" si="0"/>
        <v/>
      </c>
      <c r="J57" s="30" t="s">
        <v>63</v>
      </c>
      <c r="K57" s="54" t="s">
        <v>63</v>
      </c>
      <c r="L57" s="30" t="s">
        <v>69</v>
      </c>
      <c r="M57" s="12" t="s">
        <v>63</v>
      </c>
      <c r="N57" s="11" t="s">
        <v>63</v>
      </c>
      <c r="O57" s="11" t="s">
        <v>63</v>
      </c>
      <c r="P57" s="11" t="s">
        <v>63</v>
      </c>
      <c r="Q57" s="30" t="s">
        <v>63</v>
      </c>
      <c r="R57" s="54" t="s">
        <v>63</v>
      </c>
      <c r="S57" s="30" t="s">
        <v>80</v>
      </c>
      <c r="T57" s="29" t="s">
        <v>63</v>
      </c>
      <c r="U57" s="74" t="s">
        <v>63</v>
      </c>
      <c r="V57" s="29" t="s">
        <v>63</v>
      </c>
      <c r="W57" s="74" t="s">
        <v>63</v>
      </c>
      <c r="X57" s="74" t="str">
        <f t="shared" si="1"/>
        <v>未把握型</v>
      </c>
      <c r="Y57" s="30" t="s">
        <v>63</v>
      </c>
      <c r="Z57" s="54" t="s">
        <v>63</v>
      </c>
      <c r="AA57" s="30" t="s">
        <v>80</v>
      </c>
      <c r="AB57" s="29" t="s">
        <v>63</v>
      </c>
      <c r="AC57" s="74" t="s">
        <v>63</v>
      </c>
      <c r="AD57" s="29" t="s">
        <v>63</v>
      </c>
      <c r="AE57" s="74" t="s">
        <v>63</v>
      </c>
      <c r="AF57" s="74" t="str">
        <f t="shared" si="2"/>
        <v>未把握型</v>
      </c>
      <c r="AG57" s="30" t="s">
        <v>63</v>
      </c>
      <c r="AH57" s="54" t="s">
        <v>63</v>
      </c>
      <c r="AI57" s="30" t="s">
        <v>80</v>
      </c>
      <c r="AJ57" s="29" t="s">
        <v>63</v>
      </c>
      <c r="AK57" s="74" t="s">
        <v>63</v>
      </c>
      <c r="AL57" s="29" t="s">
        <v>63</v>
      </c>
      <c r="AM57" s="74" t="s">
        <v>63</v>
      </c>
      <c r="AN57" s="74" t="str">
        <f t="shared" si="3"/>
        <v>未把握型</v>
      </c>
      <c r="AO57" s="12"/>
      <c r="AP57" s="11"/>
      <c r="AQ57" s="14" t="s">
        <v>77</v>
      </c>
      <c r="AR57" s="12"/>
      <c r="AS57" s="11"/>
      <c r="AT57" s="12"/>
      <c r="AU57" s="11"/>
      <c r="AV57" s="11" t="str">
        <f t="shared" si="4"/>
        <v/>
      </c>
      <c r="AW57" s="82">
        <f t="shared" si="5"/>
        <v>6</v>
      </c>
      <c r="AX57" s="82">
        <f t="shared" si="6"/>
        <v>0</v>
      </c>
      <c r="AY57" s="82">
        <f t="shared" si="7"/>
        <v>3</v>
      </c>
    </row>
    <row r="58" spans="1:51" x14ac:dyDescent="0.15">
      <c r="A58" s="46" t="s">
        <v>55</v>
      </c>
      <c r="B58" s="12">
        <v>0.8571428571428571</v>
      </c>
      <c r="C58" s="53">
        <v>6</v>
      </c>
      <c r="D58" s="13" t="s">
        <v>62</v>
      </c>
      <c r="E58" s="12">
        <v>0</v>
      </c>
      <c r="F58" s="11">
        <v>0</v>
      </c>
      <c r="G58" s="12">
        <v>0.14285714285714285</v>
      </c>
      <c r="H58" s="11">
        <v>1</v>
      </c>
      <c r="I58" s="11" t="str">
        <f t="shared" si="0"/>
        <v>未把握型</v>
      </c>
      <c r="J58" s="12"/>
      <c r="K58" s="53"/>
      <c r="L58" s="13"/>
      <c r="M58" s="12"/>
      <c r="N58" s="11"/>
      <c r="O58" s="11"/>
      <c r="P58" s="11"/>
      <c r="Q58" s="12">
        <v>1</v>
      </c>
      <c r="R58" s="53">
        <v>1</v>
      </c>
      <c r="S58" s="13" t="s">
        <v>62</v>
      </c>
      <c r="T58" s="12">
        <v>0</v>
      </c>
      <c r="U58" s="11">
        <v>0</v>
      </c>
      <c r="V58" s="12">
        <v>0</v>
      </c>
      <c r="W58" s="11">
        <v>0</v>
      </c>
      <c r="X58" s="11" t="str">
        <f t="shared" si="1"/>
        <v/>
      </c>
      <c r="Y58" s="44">
        <v>0.79166666666666663</v>
      </c>
      <c r="Z58" s="51">
        <v>19</v>
      </c>
      <c r="AA58" s="45" t="s">
        <v>62</v>
      </c>
      <c r="AB58" s="12">
        <v>0</v>
      </c>
      <c r="AC58" s="11">
        <v>0</v>
      </c>
      <c r="AD58" s="12">
        <v>0.20833333333333334</v>
      </c>
      <c r="AE58" s="11">
        <v>5</v>
      </c>
      <c r="AF58" s="11" t="str">
        <f t="shared" si="2"/>
        <v>未把握型</v>
      </c>
      <c r="AG58" s="12">
        <v>0.8571428571428571</v>
      </c>
      <c r="AH58" s="53">
        <v>6</v>
      </c>
      <c r="AI58" s="13" t="s">
        <v>62</v>
      </c>
      <c r="AJ58" s="12">
        <v>0.14285714285714285</v>
      </c>
      <c r="AK58" s="11">
        <v>1</v>
      </c>
      <c r="AL58" s="12">
        <v>0</v>
      </c>
      <c r="AM58" s="11">
        <v>0</v>
      </c>
      <c r="AN58" s="11" t="str">
        <f t="shared" si="3"/>
        <v>未受診型</v>
      </c>
      <c r="AO58" s="12">
        <v>1</v>
      </c>
      <c r="AP58" s="11">
        <v>12</v>
      </c>
      <c r="AQ58" s="14" t="s">
        <v>62</v>
      </c>
      <c r="AR58" s="12">
        <v>0</v>
      </c>
      <c r="AS58" s="11">
        <v>0</v>
      </c>
      <c r="AT58" s="12">
        <v>0</v>
      </c>
      <c r="AU58" s="11">
        <v>0</v>
      </c>
      <c r="AV58" s="11" t="str">
        <f t="shared" si="4"/>
        <v/>
      </c>
      <c r="AW58" s="82">
        <f t="shared" si="5"/>
        <v>0</v>
      </c>
      <c r="AX58" s="82">
        <f t="shared" si="6"/>
        <v>1</v>
      </c>
      <c r="AY58" s="82">
        <f t="shared" si="7"/>
        <v>2</v>
      </c>
    </row>
    <row r="59" spans="1:51" x14ac:dyDescent="0.15">
      <c r="A59" s="11" t="s">
        <v>56</v>
      </c>
      <c r="B59" s="18"/>
      <c r="C59" s="52"/>
      <c r="D59" s="16" t="s">
        <v>77</v>
      </c>
      <c r="E59" s="15"/>
      <c r="F59" s="72"/>
      <c r="G59" s="15"/>
      <c r="H59" s="72"/>
      <c r="I59" s="72" t="str">
        <f t="shared" si="0"/>
        <v/>
      </c>
      <c r="J59" s="29">
        <v>0</v>
      </c>
      <c r="K59" s="50">
        <v>0</v>
      </c>
      <c r="L59" s="30" t="s">
        <v>69</v>
      </c>
      <c r="M59" s="12">
        <v>0</v>
      </c>
      <c r="N59" s="11">
        <v>0</v>
      </c>
      <c r="O59" s="11">
        <v>1</v>
      </c>
      <c r="P59" s="11">
        <v>1</v>
      </c>
      <c r="Q59" s="12">
        <v>0.8</v>
      </c>
      <c r="R59" s="53">
        <v>4</v>
      </c>
      <c r="S59" s="13" t="s">
        <v>62</v>
      </c>
      <c r="T59" s="12">
        <v>0</v>
      </c>
      <c r="U59" s="11">
        <v>0</v>
      </c>
      <c r="V59" s="12">
        <v>0.2</v>
      </c>
      <c r="W59" s="11">
        <v>1</v>
      </c>
      <c r="X59" s="11" t="str">
        <f t="shared" si="1"/>
        <v>未把握型</v>
      </c>
      <c r="Y59" s="29">
        <v>0</v>
      </c>
      <c r="Z59" s="50">
        <v>0</v>
      </c>
      <c r="AA59" s="30" t="s">
        <v>77</v>
      </c>
      <c r="AB59" s="29">
        <v>0</v>
      </c>
      <c r="AC59" s="74">
        <v>0</v>
      </c>
      <c r="AD59" s="29">
        <v>1</v>
      </c>
      <c r="AE59" s="74">
        <v>14</v>
      </c>
      <c r="AF59" s="74" t="str">
        <f t="shared" si="2"/>
        <v>未把握型</v>
      </c>
      <c r="AG59" s="29">
        <v>9.0909090909090912E-2</v>
      </c>
      <c r="AH59" s="50">
        <v>1</v>
      </c>
      <c r="AI59" s="30" t="s">
        <v>77</v>
      </c>
      <c r="AJ59" s="29">
        <v>0</v>
      </c>
      <c r="AK59" s="74">
        <v>0</v>
      </c>
      <c r="AL59" s="29">
        <v>0.90909090909090906</v>
      </c>
      <c r="AM59" s="74">
        <v>10</v>
      </c>
      <c r="AN59" s="74" t="str">
        <f t="shared" si="3"/>
        <v>未把握型</v>
      </c>
      <c r="AO59" s="29">
        <v>0</v>
      </c>
      <c r="AP59" s="11">
        <v>0</v>
      </c>
      <c r="AQ59" s="30" t="s">
        <v>77</v>
      </c>
      <c r="AR59" s="29">
        <v>0</v>
      </c>
      <c r="AS59" s="74">
        <v>0</v>
      </c>
      <c r="AT59" s="29">
        <v>1</v>
      </c>
      <c r="AU59" s="74">
        <v>4</v>
      </c>
      <c r="AV59" s="74" t="str">
        <f t="shared" si="4"/>
        <v>未把握型</v>
      </c>
      <c r="AW59" s="82">
        <f t="shared" si="5"/>
        <v>5</v>
      </c>
      <c r="AX59" s="82">
        <f t="shared" si="6"/>
        <v>0</v>
      </c>
      <c r="AY59" s="82">
        <f t="shared" si="7"/>
        <v>4</v>
      </c>
    </row>
    <row r="60" spans="1:51" x14ac:dyDescent="0.15">
      <c r="A60" s="11" t="s">
        <v>57</v>
      </c>
      <c r="B60" s="30" t="s">
        <v>63</v>
      </c>
      <c r="C60" s="54" t="s">
        <v>63</v>
      </c>
      <c r="D60" s="30" t="s">
        <v>80</v>
      </c>
      <c r="E60" s="29" t="s">
        <v>63</v>
      </c>
      <c r="F60" s="74" t="s">
        <v>63</v>
      </c>
      <c r="G60" s="29">
        <v>1</v>
      </c>
      <c r="H60" s="74">
        <v>11</v>
      </c>
      <c r="I60" s="74" t="str">
        <f t="shared" si="0"/>
        <v>未受診型</v>
      </c>
      <c r="J60" s="12"/>
      <c r="K60" s="53"/>
      <c r="L60" s="13"/>
      <c r="M60" s="12"/>
      <c r="N60" s="11"/>
      <c r="O60" s="11"/>
      <c r="P60" s="11"/>
      <c r="Q60" s="30" t="s">
        <v>63</v>
      </c>
      <c r="R60" s="54" t="s">
        <v>63</v>
      </c>
      <c r="S60" s="30" t="s">
        <v>80</v>
      </c>
      <c r="T60" s="29" t="s">
        <v>63</v>
      </c>
      <c r="U60" s="74" t="s">
        <v>63</v>
      </c>
      <c r="V60" s="29">
        <v>1</v>
      </c>
      <c r="W60" s="74">
        <v>9</v>
      </c>
      <c r="X60" s="74" t="str">
        <f t="shared" si="1"/>
        <v>未受診型</v>
      </c>
      <c r="Y60" s="30" t="s">
        <v>63</v>
      </c>
      <c r="Z60" s="54" t="s">
        <v>63</v>
      </c>
      <c r="AA60" s="30" t="s">
        <v>80</v>
      </c>
      <c r="AB60" s="29" t="s">
        <v>63</v>
      </c>
      <c r="AC60" s="74" t="s">
        <v>63</v>
      </c>
      <c r="AD60" s="29">
        <v>1</v>
      </c>
      <c r="AE60" s="74">
        <v>34</v>
      </c>
      <c r="AF60" s="74" t="str">
        <f t="shared" si="2"/>
        <v>未受診型</v>
      </c>
      <c r="AG60" s="30" t="s">
        <v>63</v>
      </c>
      <c r="AH60" s="54" t="s">
        <v>63</v>
      </c>
      <c r="AI60" s="30" t="s">
        <v>80</v>
      </c>
      <c r="AJ60" s="29" t="s">
        <v>63</v>
      </c>
      <c r="AK60" s="74" t="s">
        <v>63</v>
      </c>
      <c r="AL60" s="29">
        <v>1</v>
      </c>
      <c r="AM60" s="74">
        <v>2</v>
      </c>
      <c r="AN60" s="74" t="str">
        <f t="shared" si="3"/>
        <v>未受診型</v>
      </c>
      <c r="AO60" s="30" t="s">
        <v>63</v>
      </c>
      <c r="AP60" s="11" t="s">
        <v>63</v>
      </c>
      <c r="AQ60" s="30" t="s">
        <v>80</v>
      </c>
      <c r="AR60" s="29" t="s">
        <v>63</v>
      </c>
      <c r="AS60" s="74" t="s">
        <v>63</v>
      </c>
      <c r="AT60" s="29">
        <v>1</v>
      </c>
      <c r="AU60" s="74">
        <v>9</v>
      </c>
      <c r="AV60" s="74" t="str">
        <f t="shared" si="4"/>
        <v>未受診型</v>
      </c>
      <c r="AW60" s="82">
        <f t="shared" si="5"/>
        <v>5</v>
      </c>
      <c r="AX60" s="82">
        <f t="shared" si="6"/>
        <v>5</v>
      </c>
      <c r="AY60" s="82">
        <f t="shared" si="7"/>
        <v>0</v>
      </c>
    </row>
    <row r="61" spans="1:51" x14ac:dyDescent="0.15">
      <c r="A61" s="11" t="s">
        <v>58</v>
      </c>
      <c r="B61" s="12" t="s">
        <v>64</v>
      </c>
      <c r="C61" s="53" t="s">
        <v>64</v>
      </c>
      <c r="D61" s="13" t="s">
        <v>62</v>
      </c>
      <c r="E61" s="12" t="s">
        <v>64</v>
      </c>
      <c r="F61" s="11" t="s">
        <v>64</v>
      </c>
      <c r="G61" s="12" t="s">
        <v>64</v>
      </c>
      <c r="H61" s="11" t="s">
        <v>64</v>
      </c>
      <c r="I61" s="11" t="str">
        <f t="shared" si="0"/>
        <v>未把握型</v>
      </c>
      <c r="J61" s="12"/>
      <c r="K61" s="53"/>
      <c r="L61" s="13"/>
      <c r="M61" s="12"/>
      <c r="N61" s="11"/>
      <c r="O61" s="11"/>
      <c r="P61" s="11"/>
      <c r="Q61" s="12" t="s">
        <v>64</v>
      </c>
      <c r="R61" s="53" t="s">
        <v>64</v>
      </c>
      <c r="S61" s="13" t="s">
        <v>62</v>
      </c>
      <c r="T61" s="12" t="s">
        <v>64</v>
      </c>
      <c r="U61" s="11" t="s">
        <v>64</v>
      </c>
      <c r="V61" s="12" t="s">
        <v>64</v>
      </c>
      <c r="W61" s="11" t="s">
        <v>64</v>
      </c>
      <c r="X61" s="11" t="str">
        <f t="shared" si="1"/>
        <v>未把握型</v>
      </c>
      <c r="Y61" s="30" t="s">
        <v>63</v>
      </c>
      <c r="Z61" s="54" t="s">
        <v>63</v>
      </c>
      <c r="AA61" s="30" t="s">
        <v>80</v>
      </c>
      <c r="AB61" s="29" t="s">
        <v>63</v>
      </c>
      <c r="AC61" s="74" t="s">
        <v>63</v>
      </c>
      <c r="AD61" s="29">
        <v>1</v>
      </c>
      <c r="AE61" s="74">
        <v>3</v>
      </c>
      <c r="AF61" s="74" t="str">
        <f t="shared" si="2"/>
        <v>未受診型</v>
      </c>
      <c r="AG61" s="12"/>
      <c r="AH61" s="53"/>
      <c r="AI61" s="13" t="s">
        <v>77</v>
      </c>
      <c r="AJ61" s="12"/>
      <c r="AK61" s="11"/>
      <c r="AL61" s="12"/>
      <c r="AM61" s="11"/>
      <c r="AN61" s="11" t="str">
        <f t="shared" si="3"/>
        <v/>
      </c>
      <c r="AO61" s="12"/>
      <c r="AP61" s="11"/>
      <c r="AQ61" s="14" t="s">
        <v>77</v>
      </c>
      <c r="AR61" s="12"/>
      <c r="AS61" s="11"/>
      <c r="AT61" s="12"/>
      <c r="AU61" s="11"/>
      <c r="AV61" s="11" t="str">
        <f t="shared" si="4"/>
        <v/>
      </c>
      <c r="AW61" s="82">
        <f t="shared" si="5"/>
        <v>3</v>
      </c>
      <c r="AX61" s="82">
        <f t="shared" si="6"/>
        <v>1</v>
      </c>
      <c r="AY61" s="82">
        <f t="shared" si="7"/>
        <v>2</v>
      </c>
    </row>
    <row r="62" spans="1:51" x14ac:dyDescent="0.15">
      <c r="A62" s="11" t="s">
        <v>59</v>
      </c>
      <c r="B62" s="12">
        <v>0.875</v>
      </c>
      <c r="C62" s="53">
        <v>7</v>
      </c>
      <c r="D62" s="13" t="s">
        <v>62</v>
      </c>
      <c r="E62" s="12">
        <v>0.125</v>
      </c>
      <c r="F62" s="11">
        <v>1</v>
      </c>
      <c r="G62" s="12">
        <v>0</v>
      </c>
      <c r="H62" s="11">
        <v>0</v>
      </c>
      <c r="I62" s="11" t="str">
        <f t="shared" si="0"/>
        <v>未受診型</v>
      </c>
      <c r="J62" s="12"/>
      <c r="K62" s="53"/>
      <c r="L62" s="13"/>
      <c r="M62" s="12"/>
      <c r="N62" s="11"/>
      <c r="O62" s="11"/>
      <c r="P62" s="11"/>
      <c r="Q62" s="12">
        <v>1</v>
      </c>
      <c r="R62" s="53">
        <v>8</v>
      </c>
      <c r="S62" s="13" t="s">
        <v>62</v>
      </c>
      <c r="T62" s="12">
        <v>0</v>
      </c>
      <c r="U62" s="11">
        <v>0</v>
      </c>
      <c r="V62" s="12">
        <v>0</v>
      </c>
      <c r="W62" s="11">
        <v>0</v>
      </c>
      <c r="X62" s="11" t="str">
        <f t="shared" si="1"/>
        <v/>
      </c>
      <c r="Y62" s="44">
        <v>0.73584905660377353</v>
      </c>
      <c r="Z62" s="51">
        <v>39</v>
      </c>
      <c r="AA62" s="45" t="s">
        <v>62</v>
      </c>
      <c r="AB62" s="12">
        <v>0.13207547169811321</v>
      </c>
      <c r="AC62" s="11">
        <v>7</v>
      </c>
      <c r="AD62" s="12">
        <v>0.13207547169811321</v>
      </c>
      <c r="AE62" s="11">
        <v>7</v>
      </c>
      <c r="AF62" s="11" t="str">
        <f t="shared" si="2"/>
        <v>未把握型</v>
      </c>
      <c r="AG62" s="12">
        <v>1</v>
      </c>
      <c r="AH62" s="53">
        <v>2</v>
      </c>
      <c r="AI62" s="13" t="s">
        <v>62</v>
      </c>
      <c r="AJ62" s="12">
        <v>0</v>
      </c>
      <c r="AK62" s="11">
        <v>0</v>
      </c>
      <c r="AL62" s="12">
        <v>0</v>
      </c>
      <c r="AM62" s="11">
        <v>0</v>
      </c>
      <c r="AN62" s="11" t="str">
        <f t="shared" si="3"/>
        <v/>
      </c>
      <c r="AO62" s="29">
        <v>0.66666666666666663</v>
      </c>
      <c r="AP62" s="11">
        <v>2</v>
      </c>
      <c r="AQ62" s="30" t="s">
        <v>77</v>
      </c>
      <c r="AR62" s="29">
        <v>0.33333333333333331</v>
      </c>
      <c r="AS62" s="74">
        <v>1</v>
      </c>
      <c r="AT62" s="29">
        <v>0</v>
      </c>
      <c r="AU62" s="74">
        <v>0</v>
      </c>
      <c r="AV62" s="74" t="str">
        <f t="shared" si="4"/>
        <v>未受診型</v>
      </c>
      <c r="AW62" s="82">
        <f t="shared" si="5"/>
        <v>1</v>
      </c>
      <c r="AX62" s="82">
        <f t="shared" si="6"/>
        <v>2</v>
      </c>
      <c r="AY62" s="82">
        <f t="shared" si="7"/>
        <v>1</v>
      </c>
    </row>
    <row r="63" spans="1:51" x14ac:dyDescent="0.15">
      <c r="A63" s="11" t="s">
        <v>60</v>
      </c>
      <c r="B63" s="18"/>
      <c r="C63" s="52"/>
      <c r="D63" s="16" t="s">
        <v>77</v>
      </c>
      <c r="E63" s="48"/>
      <c r="F63" s="72"/>
      <c r="G63" s="15"/>
      <c r="H63" s="72"/>
      <c r="I63" s="72" t="str">
        <f t="shared" si="0"/>
        <v/>
      </c>
      <c r="J63" s="12" t="s">
        <v>64</v>
      </c>
      <c r="K63" s="53" t="s">
        <v>64</v>
      </c>
      <c r="L63" s="13"/>
      <c r="M63" s="12" t="s">
        <v>64</v>
      </c>
      <c r="N63" s="11" t="s">
        <v>64</v>
      </c>
      <c r="O63" s="11" t="s">
        <v>64</v>
      </c>
      <c r="P63" s="11" t="s">
        <v>64</v>
      </c>
      <c r="Q63" s="12" t="s">
        <v>64</v>
      </c>
      <c r="R63" s="53" t="s">
        <v>64</v>
      </c>
      <c r="S63" s="13" t="s">
        <v>62</v>
      </c>
      <c r="T63" s="12" t="s">
        <v>64</v>
      </c>
      <c r="U63" s="11" t="s">
        <v>64</v>
      </c>
      <c r="V63" s="12" t="s">
        <v>64</v>
      </c>
      <c r="W63" s="11" t="s">
        <v>64</v>
      </c>
      <c r="X63" s="11" t="str">
        <f t="shared" si="1"/>
        <v>未把握型</v>
      </c>
      <c r="Y63" s="12" t="s">
        <v>64</v>
      </c>
      <c r="Z63" s="53" t="s">
        <v>64</v>
      </c>
      <c r="AA63" s="13" t="s">
        <v>62</v>
      </c>
      <c r="AB63" s="12" t="s">
        <v>64</v>
      </c>
      <c r="AC63" s="11" t="s">
        <v>64</v>
      </c>
      <c r="AD63" s="12" t="s">
        <v>64</v>
      </c>
      <c r="AE63" s="11" t="s">
        <v>64</v>
      </c>
      <c r="AF63" s="11" t="str">
        <f t="shared" si="2"/>
        <v>未把握型</v>
      </c>
      <c r="AG63" s="12" t="s">
        <v>64</v>
      </c>
      <c r="AH63" s="53" t="s">
        <v>64</v>
      </c>
      <c r="AI63" s="13" t="s">
        <v>62</v>
      </c>
      <c r="AJ63" s="12" t="s">
        <v>64</v>
      </c>
      <c r="AK63" s="11" t="s">
        <v>64</v>
      </c>
      <c r="AL63" s="12" t="s">
        <v>64</v>
      </c>
      <c r="AM63" s="11" t="s">
        <v>64</v>
      </c>
      <c r="AN63" s="11" t="str">
        <f t="shared" si="3"/>
        <v>未把握型</v>
      </c>
      <c r="AO63" s="12"/>
      <c r="AP63" s="11"/>
      <c r="AQ63" s="14" t="s">
        <v>77</v>
      </c>
      <c r="AR63" s="12"/>
      <c r="AS63" s="11"/>
      <c r="AT63" s="12"/>
      <c r="AU63" s="11"/>
      <c r="AV63" s="11" t="str">
        <f t="shared" si="4"/>
        <v/>
      </c>
      <c r="AW63" s="82">
        <f t="shared" si="5"/>
        <v>2</v>
      </c>
      <c r="AX63" s="82">
        <f t="shared" si="6"/>
        <v>0</v>
      </c>
      <c r="AY63" s="82">
        <f t="shared" si="7"/>
        <v>3</v>
      </c>
    </row>
    <row r="64" spans="1:51" x14ac:dyDescent="0.15">
      <c r="A64" s="19" t="s">
        <v>61</v>
      </c>
      <c r="B64" s="20"/>
      <c r="C64" s="47"/>
      <c r="D64" s="21" t="s">
        <v>77</v>
      </c>
      <c r="E64" s="75"/>
      <c r="F64" s="76"/>
      <c r="G64" s="47"/>
      <c r="H64" s="76"/>
      <c r="I64" s="76" t="str">
        <f t="shared" si="0"/>
        <v/>
      </c>
      <c r="J64" s="22" t="s">
        <v>64</v>
      </c>
      <c r="K64" s="55" t="s">
        <v>64</v>
      </c>
      <c r="L64" s="23"/>
      <c r="M64" s="22" t="s">
        <v>64</v>
      </c>
      <c r="N64" s="19" t="s">
        <v>64</v>
      </c>
      <c r="O64" s="19" t="s">
        <v>64</v>
      </c>
      <c r="P64" s="19" t="s">
        <v>64</v>
      </c>
      <c r="Q64" s="22" t="s">
        <v>64</v>
      </c>
      <c r="R64" s="55" t="s">
        <v>64</v>
      </c>
      <c r="S64" s="23" t="s">
        <v>62</v>
      </c>
      <c r="T64" s="22" t="s">
        <v>64</v>
      </c>
      <c r="U64" s="19" t="s">
        <v>64</v>
      </c>
      <c r="V64" s="22" t="s">
        <v>64</v>
      </c>
      <c r="W64" s="19" t="s">
        <v>64</v>
      </c>
      <c r="X64" s="19" t="str">
        <f t="shared" si="1"/>
        <v>未把握型</v>
      </c>
      <c r="Y64" s="33" t="s">
        <v>63</v>
      </c>
      <c r="Z64" s="67" t="s">
        <v>63</v>
      </c>
      <c r="AA64" s="33" t="s">
        <v>80</v>
      </c>
      <c r="AB64" s="77" t="s">
        <v>63</v>
      </c>
      <c r="AC64" s="78" t="s">
        <v>63</v>
      </c>
      <c r="AD64" s="77">
        <v>1</v>
      </c>
      <c r="AE64" s="78">
        <v>2</v>
      </c>
      <c r="AF64" s="78" t="str">
        <f t="shared" si="2"/>
        <v>未受診型</v>
      </c>
      <c r="AG64" s="22"/>
      <c r="AH64" s="55"/>
      <c r="AI64" s="23" t="s">
        <v>77</v>
      </c>
      <c r="AJ64" s="22"/>
      <c r="AK64" s="19"/>
      <c r="AL64" s="22"/>
      <c r="AM64" s="19"/>
      <c r="AN64" s="19" t="str">
        <f t="shared" si="3"/>
        <v/>
      </c>
      <c r="AO64" s="22" t="s">
        <v>64</v>
      </c>
      <c r="AP64" s="19" t="s">
        <v>64</v>
      </c>
      <c r="AQ64" s="24" t="s">
        <v>62</v>
      </c>
      <c r="AR64" s="22" t="s">
        <v>64</v>
      </c>
      <c r="AS64" s="19" t="s">
        <v>64</v>
      </c>
      <c r="AT64" s="22" t="s">
        <v>64</v>
      </c>
      <c r="AU64" s="19" t="s">
        <v>64</v>
      </c>
      <c r="AV64" s="19" t="str">
        <f t="shared" si="4"/>
        <v>未把握型</v>
      </c>
      <c r="AW64" s="83">
        <f t="shared" si="5"/>
        <v>3</v>
      </c>
      <c r="AX64" s="83">
        <f t="shared" si="6"/>
        <v>1</v>
      </c>
      <c r="AY64" s="83">
        <f t="shared" si="7"/>
        <v>2</v>
      </c>
    </row>
    <row r="65" spans="4:43" x14ac:dyDescent="0.15">
      <c r="D65" s="5">
        <f>COUNTIF(D3:D64,"×")</f>
        <v>15</v>
      </c>
      <c r="L65" s="5">
        <f>COUNTIF(L3:L64,"×")</f>
        <v>3</v>
      </c>
      <c r="S65" s="5">
        <f>COUNTIF(S3:S64,"×")</f>
        <v>18</v>
      </c>
      <c r="AA65" s="5">
        <f>COUNTIF(AA3:AA64,"×")</f>
        <v>45</v>
      </c>
      <c r="AI65" s="5">
        <f>COUNTIF(AI3:AI64,"×")</f>
        <v>30</v>
      </c>
      <c r="AQ65" s="37">
        <f>COUNTIF(AQ3:AQ64,"×")</f>
        <v>25</v>
      </c>
    </row>
  </sheetData>
  <mergeCells count="6">
    <mergeCell ref="B1:I1"/>
    <mergeCell ref="AO1:AV1"/>
    <mergeCell ref="AG1:AN1"/>
    <mergeCell ref="Y1:AF1"/>
    <mergeCell ref="Q1:X1"/>
    <mergeCell ref="J1:P1"/>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71"/>
  <sheetViews>
    <sheetView tabSelected="1" view="pageBreakPreview" zoomScale="59" zoomScaleNormal="100" zoomScaleSheetLayoutView="59" workbookViewId="0">
      <selection activeCell="E95" sqref="E95"/>
    </sheetView>
  </sheetViews>
  <sheetFormatPr defaultRowHeight="13.5" x14ac:dyDescent="0.15"/>
  <cols>
    <col min="1" max="1" width="10.5" customWidth="1"/>
    <col min="2" max="2" width="5.875" bestFit="1" customWidth="1"/>
    <col min="3" max="3" width="8.375" bestFit="1" customWidth="1"/>
    <col min="4" max="4" width="7" customWidth="1"/>
    <col min="5" max="5" width="7.125" customWidth="1"/>
    <col min="6" max="6" width="5.875" style="4" bestFit="1" customWidth="1"/>
    <col min="7" max="7" width="7.125" bestFit="1" customWidth="1"/>
    <col min="8" max="8" width="8.375" bestFit="1" customWidth="1"/>
    <col min="9" max="9" width="6.875" bestFit="1" customWidth="1"/>
    <col min="10" max="10" width="6.625" bestFit="1" customWidth="1"/>
    <col min="11" max="11" width="9" style="276" bestFit="1" customWidth="1"/>
    <col min="12" max="12" width="7.125" style="105" customWidth="1"/>
    <col min="13" max="13" width="8.375" style="105" bestFit="1" customWidth="1"/>
    <col min="14" max="15" width="7" customWidth="1"/>
    <col min="16" max="16" width="7" style="4" customWidth="1"/>
    <col min="17" max="24" width="7" customWidth="1"/>
    <col min="25" max="25" width="7" style="4" customWidth="1"/>
    <col min="26" max="29" width="7" customWidth="1"/>
    <col min="30" max="30" width="7" style="276" customWidth="1"/>
    <col min="31" max="32" width="7" style="105" customWidth="1"/>
    <col min="33" max="34" width="7" customWidth="1"/>
    <col min="35" max="35" width="7" style="4" customWidth="1"/>
    <col min="36" max="39" width="7" customWidth="1"/>
    <col min="40" max="40" width="7" style="276" customWidth="1"/>
    <col min="41" max="42" width="7" style="105" customWidth="1"/>
    <col min="43" max="44" width="7" customWidth="1"/>
    <col min="45" max="45" width="7" style="4" customWidth="1"/>
    <col min="46" max="49" width="7" customWidth="1"/>
    <col min="50" max="50" width="7" style="276" customWidth="1"/>
    <col min="51" max="52" width="7" style="105" customWidth="1"/>
    <col min="53" max="54" width="7" customWidth="1"/>
    <col min="55" max="55" width="7" style="4" customWidth="1"/>
    <col min="56" max="59" width="7" customWidth="1"/>
    <col min="60" max="60" width="7" style="276" customWidth="1"/>
    <col min="61" max="61" width="6.75" customWidth="1"/>
    <col min="62" max="63" width="5.75" customWidth="1"/>
    <col min="64" max="64" width="5.5" customWidth="1"/>
    <col min="65" max="65" width="4.375" bestFit="1" customWidth="1"/>
  </cols>
  <sheetData>
    <row r="1" spans="1:66" ht="22.5" customHeight="1" x14ac:dyDescent="0.25">
      <c r="A1" s="324" t="s">
        <v>135</v>
      </c>
      <c r="B1" s="325"/>
      <c r="C1" s="325"/>
      <c r="BL1" s="330" t="s">
        <v>166</v>
      </c>
      <c r="BM1" s="331"/>
      <c r="BN1" s="331"/>
    </row>
    <row r="2" spans="1:66" ht="22.5" customHeight="1" thickBot="1" x14ac:dyDescent="0.2">
      <c r="A2" s="288"/>
      <c r="BL2" s="322"/>
      <c r="BM2" s="323"/>
      <c r="BN2" s="323"/>
    </row>
    <row r="3" spans="1:66" ht="23.25" customHeight="1" x14ac:dyDescent="0.15">
      <c r="A3" s="84"/>
      <c r="B3" s="332" t="s">
        <v>149</v>
      </c>
      <c r="C3" s="333"/>
      <c r="D3" s="333"/>
      <c r="E3" s="333"/>
      <c r="F3" s="333"/>
      <c r="G3" s="333"/>
      <c r="H3" s="333"/>
      <c r="I3" s="333"/>
      <c r="J3" s="333"/>
      <c r="K3" s="334"/>
      <c r="L3" s="332" t="s">
        <v>150</v>
      </c>
      <c r="M3" s="333"/>
      <c r="N3" s="333"/>
      <c r="O3" s="333"/>
      <c r="P3" s="333"/>
      <c r="Q3" s="333"/>
      <c r="R3" s="333"/>
      <c r="S3" s="333"/>
      <c r="T3" s="334"/>
      <c r="U3" s="332" t="s">
        <v>151</v>
      </c>
      <c r="V3" s="333"/>
      <c r="W3" s="333"/>
      <c r="X3" s="333"/>
      <c r="Y3" s="333"/>
      <c r="Z3" s="333"/>
      <c r="AA3" s="333"/>
      <c r="AB3" s="333"/>
      <c r="AC3" s="333"/>
      <c r="AD3" s="334"/>
      <c r="AE3" s="332" t="s">
        <v>152</v>
      </c>
      <c r="AF3" s="333"/>
      <c r="AG3" s="333"/>
      <c r="AH3" s="333"/>
      <c r="AI3" s="333"/>
      <c r="AJ3" s="333"/>
      <c r="AK3" s="333"/>
      <c r="AL3" s="333"/>
      <c r="AM3" s="333"/>
      <c r="AN3" s="334"/>
      <c r="AO3" s="332" t="s">
        <v>153</v>
      </c>
      <c r="AP3" s="333"/>
      <c r="AQ3" s="333"/>
      <c r="AR3" s="333"/>
      <c r="AS3" s="333"/>
      <c r="AT3" s="333"/>
      <c r="AU3" s="333"/>
      <c r="AV3" s="333"/>
      <c r="AW3" s="333"/>
      <c r="AX3" s="334"/>
      <c r="AY3" s="335" t="s">
        <v>154</v>
      </c>
      <c r="AZ3" s="333"/>
      <c r="BA3" s="333"/>
      <c r="BB3" s="333"/>
      <c r="BC3" s="333"/>
      <c r="BD3" s="333"/>
      <c r="BE3" s="333"/>
      <c r="BF3" s="333"/>
      <c r="BG3" s="333"/>
      <c r="BH3" s="334"/>
      <c r="BI3" s="337"/>
      <c r="BJ3" s="327"/>
      <c r="BK3" s="327"/>
      <c r="BL3" s="327"/>
      <c r="BM3" s="327"/>
    </row>
    <row r="4" spans="1:66" s="102" customFormat="1" ht="22.5" customHeight="1" x14ac:dyDescent="0.15">
      <c r="A4" s="100"/>
      <c r="B4" s="132" t="s">
        <v>106</v>
      </c>
      <c r="C4" s="133" t="s">
        <v>105</v>
      </c>
      <c r="D4" s="114" t="s">
        <v>85</v>
      </c>
      <c r="E4" s="96" t="s">
        <v>88</v>
      </c>
      <c r="F4" s="96" t="s">
        <v>79</v>
      </c>
      <c r="G4" s="96" t="s">
        <v>82</v>
      </c>
      <c r="H4" s="96" t="s">
        <v>81</v>
      </c>
      <c r="I4" s="103" t="s">
        <v>84</v>
      </c>
      <c r="J4" s="103" t="s">
        <v>83</v>
      </c>
      <c r="K4" s="106" t="s">
        <v>93</v>
      </c>
      <c r="L4" s="115" t="s">
        <v>106</v>
      </c>
      <c r="M4" s="300" t="s">
        <v>105</v>
      </c>
      <c r="N4" s="114" t="s">
        <v>85</v>
      </c>
      <c r="O4" s="97" t="s">
        <v>89</v>
      </c>
      <c r="P4" s="96" t="s">
        <v>79</v>
      </c>
      <c r="Q4" s="96" t="s">
        <v>82</v>
      </c>
      <c r="R4" s="96" t="s">
        <v>81</v>
      </c>
      <c r="S4" s="103" t="s">
        <v>84</v>
      </c>
      <c r="T4" s="104" t="s">
        <v>83</v>
      </c>
      <c r="U4" s="110" t="s">
        <v>106</v>
      </c>
      <c r="V4" s="103" t="s">
        <v>107</v>
      </c>
      <c r="W4" s="114" t="s">
        <v>91</v>
      </c>
      <c r="X4" s="96" t="s">
        <v>92</v>
      </c>
      <c r="Y4" s="96" t="s">
        <v>79</v>
      </c>
      <c r="Z4" s="96" t="s">
        <v>82</v>
      </c>
      <c r="AA4" s="96" t="s">
        <v>81</v>
      </c>
      <c r="AB4" s="103" t="s">
        <v>84</v>
      </c>
      <c r="AC4" s="103" t="s">
        <v>83</v>
      </c>
      <c r="AD4" s="107" t="s">
        <v>93</v>
      </c>
      <c r="AE4" s="115" t="s">
        <v>106</v>
      </c>
      <c r="AF4" s="138" t="s">
        <v>107</v>
      </c>
      <c r="AG4" s="114" t="s">
        <v>91</v>
      </c>
      <c r="AH4" s="96" t="s">
        <v>89</v>
      </c>
      <c r="AI4" s="96" t="s">
        <v>79</v>
      </c>
      <c r="AJ4" s="96" t="s">
        <v>82</v>
      </c>
      <c r="AK4" s="96" t="s">
        <v>81</v>
      </c>
      <c r="AL4" s="103" t="s">
        <v>84</v>
      </c>
      <c r="AM4" s="103" t="s">
        <v>83</v>
      </c>
      <c r="AN4" s="107" t="s">
        <v>93</v>
      </c>
      <c r="AO4" s="115" t="s">
        <v>106</v>
      </c>
      <c r="AP4" s="116" t="s">
        <v>107</v>
      </c>
      <c r="AQ4" s="127" t="s">
        <v>89</v>
      </c>
      <c r="AR4" s="96" t="s">
        <v>90</v>
      </c>
      <c r="AS4" s="96" t="s">
        <v>79</v>
      </c>
      <c r="AT4" s="103" t="s">
        <v>82</v>
      </c>
      <c r="AU4" s="103" t="s">
        <v>81</v>
      </c>
      <c r="AV4" s="103" t="s">
        <v>84</v>
      </c>
      <c r="AW4" s="103" t="s">
        <v>83</v>
      </c>
      <c r="AX4" s="107" t="s">
        <v>93</v>
      </c>
      <c r="AY4" s="115" t="s">
        <v>106</v>
      </c>
      <c r="AZ4" s="116" t="s">
        <v>107</v>
      </c>
      <c r="BA4" s="127" t="s">
        <v>89</v>
      </c>
      <c r="BB4" s="96" t="s">
        <v>90</v>
      </c>
      <c r="BC4" s="96" t="s">
        <v>75</v>
      </c>
      <c r="BD4" s="103" t="s">
        <v>82</v>
      </c>
      <c r="BE4" s="103" t="s">
        <v>81</v>
      </c>
      <c r="BF4" s="103" t="s">
        <v>84</v>
      </c>
      <c r="BG4" s="103" t="s">
        <v>83</v>
      </c>
      <c r="BH4" s="107" t="s">
        <v>93</v>
      </c>
      <c r="BI4" s="98" t="s">
        <v>165</v>
      </c>
      <c r="BJ4" s="99" t="s">
        <v>111</v>
      </c>
      <c r="BK4" s="99" t="s">
        <v>112</v>
      </c>
      <c r="BL4" s="96" t="s">
        <v>137</v>
      </c>
      <c r="BM4" s="96" t="s">
        <v>136</v>
      </c>
      <c r="BN4" s="295" t="s">
        <v>155</v>
      </c>
    </row>
    <row r="5" spans="1:66" ht="24.75" customHeight="1" x14ac:dyDescent="0.15">
      <c r="A5" s="291" t="s">
        <v>0</v>
      </c>
      <c r="B5" s="255">
        <v>7.2289156626506021E-2</v>
      </c>
      <c r="C5" s="256">
        <v>60</v>
      </c>
      <c r="D5" s="146">
        <v>0.45</v>
      </c>
      <c r="E5" s="147">
        <v>27</v>
      </c>
      <c r="F5" s="148" t="s">
        <v>77</v>
      </c>
      <c r="G5" s="149">
        <v>0.2</v>
      </c>
      <c r="H5" s="130">
        <v>12</v>
      </c>
      <c r="I5" s="149">
        <v>0.35</v>
      </c>
      <c r="J5" s="130">
        <v>21</v>
      </c>
      <c r="K5" s="285" t="str">
        <f>IF(G5=0,IF(G5&lt;I5,"未把握型",""),IF(G5&gt;I5,"未受診型", "未把握型"))</f>
        <v>未把握型</v>
      </c>
      <c r="L5" s="248">
        <v>5.2352316943756631E-2</v>
      </c>
      <c r="M5" s="249">
        <v>148</v>
      </c>
      <c r="N5" s="150">
        <v>0.83783783783783783</v>
      </c>
      <c r="O5" s="151">
        <v>124</v>
      </c>
      <c r="P5" s="152" t="s">
        <v>62</v>
      </c>
      <c r="Q5" s="153">
        <v>0.10810810810810811</v>
      </c>
      <c r="R5" s="154">
        <v>16</v>
      </c>
      <c r="S5" s="153">
        <v>5.4054054054054057E-2</v>
      </c>
      <c r="T5" s="155">
        <v>8</v>
      </c>
      <c r="U5" s="258">
        <v>3.5594886922320552E-2</v>
      </c>
      <c r="V5" s="259">
        <v>181</v>
      </c>
      <c r="W5" s="156">
        <v>0.68508287292817682</v>
      </c>
      <c r="X5" s="157">
        <v>124</v>
      </c>
      <c r="Y5" s="158" t="s">
        <v>77</v>
      </c>
      <c r="Z5" s="149">
        <v>0.17127071823204421</v>
      </c>
      <c r="AA5" s="130">
        <v>31</v>
      </c>
      <c r="AB5" s="149">
        <v>0.143646408839779</v>
      </c>
      <c r="AC5" s="130">
        <v>26</v>
      </c>
      <c r="AD5" s="277" t="str">
        <f>IF(Z5=0,IF(Z5&lt;AB5,"未把握型",""),IF(Z5&gt;AB5,"未受診型", "未把握型"))</f>
        <v>未受診型</v>
      </c>
      <c r="AE5" s="128">
        <v>6.9525111035189616E-2</v>
      </c>
      <c r="AF5" s="139">
        <v>407</v>
      </c>
      <c r="AG5" s="156">
        <v>0.53071253071253066</v>
      </c>
      <c r="AH5" s="157">
        <v>216</v>
      </c>
      <c r="AI5" s="158" t="s">
        <v>77</v>
      </c>
      <c r="AJ5" s="149">
        <v>0.29484029484029484</v>
      </c>
      <c r="AK5" s="130">
        <v>120</v>
      </c>
      <c r="AL5" s="149">
        <v>0.17444717444717445</v>
      </c>
      <c r="AM5" s="130">
        <v>71</v>
      </c>
      <c r="AN5" s="277" t="str">
        <f>IF(AJ5=0,IF(AJ5&lt;AL5,"未把握型",""),IF(AJ5&gt;AL5,"未受診型", "未把握型"))</f>
        <v>未受診型</v>
      </c>
      <c r="AO5" s="128">
        <v>2.5989604158336666E-2</v>
      </c>
      <c r="AP5" s="130">
        <v>65</v>
      </c>
      <c r="AQ5" s="156">
        <v>0.53846153846153844</v>
      </c>
      <c r="AR5" s="157">
        <v>35</v>
      </c>
      <c r="AS5" s="158" t="s">
        <v>77</v>
      </c>
      <c r="AT5" s="149">
        <v>0.18461538461538463</v>
      </c>
      <c r="AU5" s="130">
        <v>12</v>
      </c>
      <c r="AV5" s="149">
        <v>0.27692307692307694</v>
      </c>
      <c r="AW5" s="130">
        <v>18</v>
      </c>
      <c r="AX5" s="283" t="str">
        <f>IF(AT5=0,IF(AT5&lt;AV5,"未把握型",""),IF(AT5&gt;AV5,"未受診型", "未把握型"))</f>
        <v>未把握型</v>
      </c>
      <c r="AY5" s="117">
        <v>9.752240379546652E-2</v>
      </c>
      <c r="AZ5" s="118">
        <v>185</v>
      </c>
      <c r="BA5" s="156">
        <v>0.61621621621621625</v>
      </c>
      <c r="BB5" s="118">
        <v>114</v>
      </c>
      <c r="BC5" s="159" t="s">
        <v>77</v>
      </c>
      <c r="BD5" s="160">
        <v>0.15135135135135136</v>
      </c>
      <c r="BE5" s="118">
        <v>28</v>
      </c>
      <c r="BF5" s="160">
        <v>0.23243243243243245</v>
      </c>
      <c r="BG5" s="118">
        <v>43</v>
      </c>
      <c r="BH5" s="277" t="str">
        <f>IF(BD5=0,IF(BD5&lt;BF5,"未把握型",""),IF(BD5&gt;BF5,"未受診型", "未把握型"))</f>
        <v>未把握型</v>
      </c>
      <c r="BI5" s="90">
        <f t="shared" ref="BI5:BI36" si="0">COUNTIF(D5:BH5,"×")</f>
        <v>5</v>
      </c>
      <c r="BJ5" s="271">
        <f t="shared" ref="BJ5:BJ36" si="1">COUNTIF(D5:BH5,"未受診型")</f>
        <v>2</v>
      </c>
      <c r="BK5" s="271">
        <f t="shared" ref="BK5:BK36" si="2">COUNTIF(D5:BH5,"未把握型")</f>
        <v>3</v>
      </c>
      <c r="BL5" s="63"/>
      <c r="BM5" s="272" t="str">
        <f>IF(BK5&gt;=BJ5,"○","●")</f>
        <v>○</v>
      </c>
      <c r="BN5" s="296" t="s">
        <v>157</v>
      </c>
    </row>
    <row r="6" spans="1:66" ht="24.75" customHeight="1" x14ac:dyDescent="0.15">
      <c r="A6" s="292" t="s">
        <v>1</v>
      </c>
      <c r="B6" s="252">
        <v>7.8997508427377988E-2</v>
      </c>
      <c r="C6" s="253">
        <v>539</v>
      </c>
      <c r="D6" s="161">
        <v>0.39703153988868273</v>
      </c>
      <c r="E6" s="162">
        <v>214</v>
      </c>
      <c r="F6" s="163" t="s">
        <v>77</v>
      </c>
      <c r="G6" s="164">
        <v>0</v>
      </c>
      <c r="H6" s="122">
        <v>0</v>
      </c>
      <c r="I6" s="164">
        <v>0.60296846011131722</v>
      </c>
      <c r="J6" s="122">
        <v>325</v>
      </c>
      <c r="K6" s="281" t="str">
        <f t="shared" ref="K6:K66" si="3">IF(G6=0,IF(G6&lt;I6,"未把握型",""),IF(G6&gt;I6,"未受診型", "未把握型"))</f>
        <v>未把握型</v>
      </c>
      <c r="L6" s="301"/>
      <c r="M6" s="302"/>
      <c r="N6" s="303"/>
      <c r="O6" s="304"/>
      <c r="P6" s="305"/>
      <c r="Q6" s="306"/>
      <c r="R6" s="302"/>
      <c r="S6" s="306"/>
      <c r="T6" s="307"/>
      <c r="U6" s="257">
        <v>2.1453767420343491E-2</v>
      </c>
      <c r="V6" s="253">
        <v>371</v>
      </c>
      <c r="W6" s="169">
        <v>0.66307277628032346</v>
      </c>
      <c r="X6" s="170">
        <v>246</v>
      </c>
      <c r="Y6" s="171" t="s">
        <v>77</v>
      </c>
      <c r="Z6" s="164">
        <v>0</v>
      </c>
      <c r="AA6" s="122">
        <v>0</v>
      </c>
      <c r="AB6" s="164">
        <v>0.33692722371967654</v>
      </c>
      <c r="AC6" s="122">
        <v>125</v>
      </c>
      <c r="AD6" s="278" t="str">
        <f t="shared" ref="AD6:AD58" si="4">IF(Z6=0,IF(Z6&lt;AB6,"未把握型",""),IF(Z6&gt;AB6,"未受診型", "未把握型"))</f>
        <v>未把握型</v>
      </c>
      <c r="AE6" s="121">
        <v>7.510889856876167E-2</v>
      </c>
      <c r="AF6" s="140">
        <v>1207</v>
      </c>
      <c r="AG6" s="169">
        <v>0.3371996685998343</v>
      </c>
      <c r="AH6" s="170">
        <v>407</v>
      </c>
      <c r="AI6" s="171" t="s">
        <v>77</v>
      </c>
      <c r="AJ6" s="164">
        <v>9.8591549295774641E-2</v>
      </c>
      <c r="AK6" s="122">
        <v>119</v>
      </c>
      <c r="AL6" s="164">
        <v>0.56420878210439107</v>
      </c>
      <c r="AM6" s="122">
        <v>681</v>
      </c>
      <c r="AN6" s="278" t="str">
        <f t="shared" ref="AN6:AN61" si="5">IF(AJ6=0,IF(AJ6&lt;AL6,"未把握型",""),IF(AJ6&gt;AL6,"未受診型", "未把握型"))</f>
        <v>未把握型</v>
      </c>
      <c r="AO6" s="241">
        <v>3.2768502367306253E-2</v>
      </c>
      <c r="AP6" s="242">
        <v>263</v>
      </c>
      <c r="AQ6" s="165">
        <v>0.75665399239543729</v>
      </c>
      <c r="AR6" s="166">
        <v>199</v>
      </c>
      <c r="AS6" s="167" t="s">
        <v>62</v>
      </c>
      <c r="AT6" s="168">
        <v>0</v>
      </c>
      <c r="AU6" s="120">
        <v>0</v>
      </c>
      <c r="AV6" s="168">
        <v>0.24334600760456274</v>
      </c>
      <c r="AW6" s="120">
        <v>64</v>
      </c>
      <c r="AX6" s="280"/>
      <c r="AY6" s="252">
        <v>4.8460774577954321E-2</v>
      </c>
      <c r="AZ6" s="253">
        <v>244</v>
      </c>
      <c r="BA6" s="169">
        <v>0.74180327868852458</v>
      </c>
      <c r="BB6" s="122">
        <v>181</v>
      </c>
      <c r="BC6" s="171" t="s">
        <v>77</v>
      </c>
      <c r="BD6" s="164">
        <v>0</v>
      </c>
      <c r="BE6" s="122">
        <v>0</v>
      </c>
      <c r="BF6" s="164">
        <v>0.25819672131147542</v>
      </c>
      <c r="BG6" s="122">
        <v>63</v>
      </c>
      <c r="BH6" s="278" t="str">
        <f t="shared" ref="BH6:BH64" si="6">IF(BD6=0,IF(BD6&lt;BF6,"未把握型",""),IF(BD6&gt;BF6,"未受診型", "未把握型"))</f>
        <v>未把握型</v>
      </c>
      <c r="BI6" s="91">
        <f t="shared" si="0"/>
        <v>4</v>
      </c>
      <c r="BJ6" s="268">
        <f t="shared" si="1"/>
        <v>0</v>
      </c>
      <c r="BK6" s="268">
        <f t="shared" si="2"/>
        <v>4</v>
      </c>
      <c r="BL6" s="82"/>
      <c r="BM6" s="175" t="str">
        <f>IF(BK6&gt;=BJ6,"○","●")</f>
        <v>○</v>
      </c>
      <c r="BN6" s="297" t="s">
        <v>156</v>
      </c>
    </row>
    <row r="7" spans="1:66" ht="24.75" customHeight="1" x14ac:dyDescent="0.15">
      <c r="A7" s="292" t="s">
        <v>2</v>
      </c>
      <c r="B7" s="252">
        <v>7.7434785858434857E-2</v>
      </c>
      <c r="C7" s="253">
        <v>1036</v>
      </c>
      <c r="D7" s="161">
        <v>0.44691119691119691</v>
      </c>
      <c r="E7" s="162">
        <v>463</v>
      </c>
      <c r="F7" s="163" t="s">
        <v>77</v>
      </c>
      <c r="G7" s="164">
        <v>0</v>
      </c>
      <c r="H7" s="122">
        <v>0</v>
      </c>
      <c r="I7" s="164">
        <v>0.55308880308880304</v>
      </c>
      <c r="J7" s="122">
        <v>573</v>
      </c>
      <c r="K7" s="281" t="str">
        <f t="shared" si="3"/>
        <v>未把握型</v>
      </c>
      <c r="L7" s="301"/>
      <c r="M7" s="302"/>
      <c r="N7" s="303"/>
      <c r="O7" s="304"/>
      <c r="P7" s="305"/>
      <c r="Q7" s="306"/>
      <c r="R7" s="302"/>
      <c r="S7" s="306"/>
      <c r="T7" s="307"/>
      <c r="U7" s="257">
        <v>3.2173074068576515E-2</v>
      </c>
      <c r="V7" s="253">
        <v>867</v>
      </c>
      <c r="W7" s="169">
        <v>0.56170703575547865</v>
      </c>
      <c r="X7" s="170">
        <v>487</v>
      </c>
      <c r="Y7" s="171" t="s">
        <v>77</v>
      </c>
      <c r="Z7" s="164">
        <v>0</v>
      </c>
      <c r="AA7" s="122">
        <v>0</v>
      </c>
      <c r="AB7" s="164">
        <v>0.43829296424452135</v>
      </c>
      <c r="AC7" s="122">
        <v>380</v>
      </c>
      <c r="AD7" s="278" t="str">
        <f t="shared" si="4"/>
        <v>未把握型</v>
      </c>
      <c r="AE7" s="121">
        <v>6.9403547216325412E-2</v>
      </c>
      <c r="AF7" s="140">
        <v>2027</v>
      </c>
      <c r="AG7" s="169">
        <v>0.40157868771583621</v>
      </c>
      <c r="AH7" s="170">
        <v>814</v>
      </c>
      <c r="AI7" s="171" t="s">
        <v>77</v>
      </c>
      <c r="AJ7" s="164">
        <v>0</v>
      </c>
      <c r="AK7" s="122">
        <v>0</v>
      </c>
      <c r="AL7" s="164">
        <v>0.59842131228416384</v>
      </c>
      <c r="AM7" s="122">
        <v>1213</v>
      </c>
      <c r="AN7" s="278" t="str">
        <f t="shared" si="5"/>
        <v>未把握型</v>
      </c>
      <c r="AO7" s="121">
        <v>2.2701822253893923E-2</v>
      </c>
      <c r="AP7" s="122">
        <v>446</v>
      </c>
      <c r="AQ7" s="169">
        <v>0.57623318385650224</v>
      </c>
      <c r="AR7" s="170">
        <v>257</v>
      </c>
      <c r="AS7" s="171" t="s">
        <v>77</v>
      </c>
      <c r="AT7" s="164">
        <v>0</v>
      </c>
      <c r="AU7" s="122">
        <v>0</v>
      </c>
      <c r="AV7" s="164">
        <v>0.42376681614349776</v>
      </c>
      <c r="AW7" s="122">
        <v>189</v>
      </c>
      <c r="AX7" s="278" t="str">
        <f t="shared" ref="AX7:AX61" si="7">IF(AT7=0,IF(AT7&lt;AV7,"未把握型",""),IF(AT7&gt;AV7,"未受診型", "未把握型"))</f>
        <v>未把握型</v>
      </c>
      <c r="AY7" s="121">
        <v>0.10948459896309851</v>
      </c>
      <c r="AZ7" s="122">
        <v>1077</v>
      </c>
      <c r="BA7" s="169">
        <v>0.62116991643454034</v>
      </c>
      <c r="BB7" s="122">
        <v>669</v>
      </c>
      <c r="BC7" s="171" t="s">
        <v>77</v>
      </c>
      <c r="BD7" s="164">
        <v>0</v>
      </c>
      <c r="BE7" s="122">
        <v>0</v>
      </c>
      <c r="BF7" s="164">
        <v>0.37883008356545961</v>
      </c>
      <c r="BG7" s="122">
        <v>408</v>
      </c>
      <c r="BH7" s="278" t="str">
        <f t="shared" si="6"/>
        <v>未把握型</v>
      </c>
      <c r="BI7" s="91">
        <f t="shared" si="0"/>
        <v>5</v>
      </c>
      <c r="BJ7" s="268">
        <f t="shared" si="1"/>
        <v>0</v>
      </c>
      <c r="BK7" s="268">
        <f t="shared" si="2"/>
        <v>5</v>
      </c>
      <c r="BL7" s="82"/>
      <c r="BM7" s="175" t="str">
        <f t="shared" ref="BM7:BM66" si="8">IF(BK7&gt;=BJ7,"○","●")</f>
        <v>○</v>
      </c>
      <c r="BN7" s="297" t="s">
        <v>156</v>
      </c>
    </row>
    <row r="8" spans="1:66" ht="24.75" customHeight="1" x14ac:dyDescent="0.15">
      <c r="A8" s="292" t="s">
        <v>3</v>
      </c>
      <c r="B8" s="252">
        <v>0.11414645205168895</v>
      </c>
      <c r="C8" s="253">
        <v>1007</v>
      </c>
      <c r="D8" s="161">
        <v>0.64846077457795437</v>
      </c>
      <c r="E8" s="162">
        <v>653</v>
      </c>
      <c r="F8" s="163" t="s">
        <v>77</v>
      </c>
      <c r="G8" s="164">
        <v>0.13306852035749753</v>
      </c>
      <c r="H8" s="122">
        <v>134</v>
      </c>
      <c r="I8" s="164">
        <v>0.21847070506454816</v>
      </c>
      <c r="J8" s="122">
        <v>220</v>
      </c>
      <c r="K8" s="281" t="str">
        <f t="shared" si="3"/>
        <v>未把握型</v>
      </c>
      <c r="L8" s="301"/>
      <c r="M8" s="302"/>
      <c r="N8" s="303"/>
      <c r="O8" s="304"/>
      <c r="P8" s="305"/>
      <c r="Q8" s="306"/>
      <c r="R8" s="302"/>
      <c r="S8" s="306"/>
      <c r="T8" s="307"/>
      <c r="U8" s="111">
        <v>1.7640180977072848E-2</v>
      </c>
      <c r="V8" s="120">
        <v>347</v>
      </c>
      <c r="W8" s="172">
        <v>0.73487031700288186</v>
      </c>
      <c r="X8" s="173">
        <v>255</v>
      </c>
      <c r="Y8" s="174" t="s">
        <v>62</v>
      </c>
      <c r="Z8" s="168">
        <v>7.7809798270893377E-2</v>
      </c>
      <c r="AA8" s="120">
        <v>27</v>
      </c>
      <c r="AB8" s="168">
        <v>0.18731988472622479</v>
      </c>
      <c r="AC8" s="120">
        <v>65</v>
      </c>
      <c r="AD8" s="280"/>
      <c r="AE8" s="252">
        <v>6.3211735186257473E-2</v>
      </c>
      <c r="AF8" s="260">
        <v>1310</v>
      </c>
      <c r="AG8" s="169">
        <v>0.61832061068702293</v>
      </c>
      <c r="AH8" s="170">
        <v>810</v>
      </c>
      <c r="AI8" s="171" t="s">
        <v>77</v>
      </c>
      <c r="AJ8" s="164">
        <v>7.1755725190839698E-2</v>
      </c>
      <c r="AK8" s="122">
        <v>94</v>
      </c>
      <c r="AL8" s="164">
        <v>0.3099236641221374</v>
      </c>
      <c r="AM8" s="122">
        <v>406</v>
      </c>
      <c r="AN8" s="278" t="str">
        <f t="shared" si="5"/>
        <v>未把握型</v>
      </c>
      <c r="AO8" s="121">
        <v>2.6989247311827957E-2</v>
      </c>
      <c r="AP8" s="122">
        <v>251</v>
      </c>
      <c r="AQ8" s="169">
        <v>0.39442231075697209</v>
      </c>
      <c r="AR8" s="170">
        <v>99</v>
      </c>
      <c r="AS8" s="171" t="s">
        <v>77</v>
      </c>
      <c r="AT8" s="164">
        <v>1.5936254980079681E-2</v>
      </c>
      <c r="AU8" s="122">
        <v>4</v>
      </c>
      <c r="AV8" s="164">
        <v>0.58964143426294824</v>
      </c>
      <c r="AW8" s="122">
        <v>148</v>
      </c>
      <c r="AX8" s="278" t="str">
        <f t="shared" si="7"/>
        <v>未把握型</v>
      </c>
      <c r="AY8" s="241">
        <v>7.5283225727859671E-2</v>
      </c>
      <c r="AZ8" s="242">
        <v>618</v>
      </c>
      <c r="BA8" s="165">
        <v>0.80744336569579289</v>
      </c>
      <c r="BB8" s="120">
        <v>499</v>
      </c>
      <c r="BC8" s="175" t="s">
        <v>62</v>
      </c>
      <c r="BD8" s="168">
        <v>6.3106796116504854E-2</v>
      </c>
      <c r="BE8" s="120">
        <v>39</v>
      </c>
      <c r="BF8" s="168">
        <v>0.12944983818770225</v>
      </c>
      <c r="BG8" s="120">
        <v>80</v>
      </c>
      <c r="BH8" s="280"/>
      <c r="BI8" s="91">
        <f t="shared" si="0"/>
        <v>3</v>
      </c>
      <c r="BJ8" s="268">
        <f t="shared" si="1"/>
        <v>0</v>
      </c>
      <c r="BK8" s="268">
        <f t="shared" si="2"/>
        <v>3</v>
      </c>
      <c r="BL8" s="82"/>
      <c r="BM8" s="175" t="str">
        <f t="shared" si="8"/>
        <v>○</v>
      </c>
      <c r="BN8" s="297" t="s">
        <v>156</v>
      </c>
    </row>
    <row r="9" spans="1:66" ht="24.75" customHeight="1" x14ac:dyDescent="0.15">
      <c r="A9" s="292" t="s">
        <v>4</v>
      </c>
      <c r="B9" s="252">
        <v>4.6884043989967199E-2</v>
      </c>
      <c r="C9" s="253">
        <v>243</v>
      </c>
      <c r="D9" s="161">
        <v>0.54732510288065839</v>
      </c>
      <c r="E9" s="162">
        <v>133</v>
      </c>
      <c r="F9" s="163" t="s">
        <v>77</v>
      </c>
      <c r="G9" s="164">
        <v>0</v>
      </c>
      <c r="H9" s="122">
        <v>0</v>
      </c>
      <c r="I9" s="164">
        <v>0.45267489711934156</v>
      </c>
      <c r="J9" s="122">
        <v>110</v>
      </c>
      <c r="K9" s="281" t="str">
        <f t="shared" si="3"/>
        <v>未把握型</v>
      </c>
      <c r="L9" s="301"/>
      <c r="M9" s="302"/>
      <c r="N9" s="303"/>
      <c r="O9" s="304"/>
      <c r="P9" s="305"/>
      <c r="Q9" s="306"/>
      <c r="R9" s="302"/>
      <c r="S9" s="306"/>
      <c r="T9" s="307"/>
      <c r="U9" s="319"/>
      <c r="V9" s="302"/>
      <c r="W9" s="303"/>
      <c r="X9" s="304"/>
      <c r="Y9" s="305"/>
      <c r="Z9" s="306"/>
      <c r="AA9" s="302"/>
      <c r="AB9" s="306"/>
      <c r="AC9" s="302"/>
      <c r="AD9" s="308" t="str">
        <f t="shared" si="4"/>
        <v/>
      </c>
      <c r="AE9" s="252">
        <v>8.1397581109617964E-2</v>
      </c>
      <c r="AF9" s="260">
        <v>1696</v>
      </c>
      <c r="AG9" s="169">
        <v>0.46933962264150941</v>
      </c>
      <c r="AH9" s="170">
        <v>796</v>
      </c>
      <c r="AI9" s="171" t="s">
        <v>77</v>
      </c>
      <c r="AJ9" s="164">
        <v>0</v>
      </c>
      <c r="AK9" s="122">
        <v>0</v>
      </c>
      <c r="AL9" s="164">
        <v>0.53066037735849059</v>
      </c>
      <c r="AM9" s="122">
        <v>900</v>
      </c>
      <c r="AN9" s="278" t="str">
        <f t="shared" si="5"/>
        <v>未把握型</v>
      </c>
      <c r="AO9" s="241">
        <v>2.5215970114405791E-2</v>
      </c>
      <c r="AP9" s="242">
        <v>216</v>
      </c>
      <c r="AQ9" s="165">
        <v>0.76388888888888884</v>
      </c>
      <c r="AR9" s="166">
        <v>165</v>
      </c>
      <c r="AS9" s="167" t="s">
        <v>62</v>
      </c>
      <c r="AT9" s="168">
        <v>0</v>
      </c>
      <c r="AU9" s="120">
        <v>0</v>
      </c>
      <c r="AV9" s="168">
        <v>0.2361111111111111</v>
      </c>
      <c r="AW9" s="120">
        <v>51</v>
      </c>
      <c r="AX9" s="280"/>
      <c r="AY9" s="252">
        <v>0.11482217006679907</v>
      </c>
      <c r="AZ9" s="253">
        <v>636</v>
      </c>
      <c r="BA9" s="169">
        <v>0.36635220125786161</v>
      </c>
      <c r="BB9" s="122">
        <v>233</v>
      </c>
      <c r="BC9" s="171" t="s">
        <v>77</v>
      </c>
      <c r="BD9" s="164">
        <v>0</v>
      </c>
      <c r="BE9" s="122">
        <v>0</v>
      </c>
      <c r="BF9" s="164">
        <v>0.63364779874213839</v>
      </c>
      <c r="BG9" s="122">
        <v>403</v>
      </c>
      <c r="BH9" s="278" t="str">
        <f t="shared" si="6"/>
        <v>未把握型</v>
      </c>
      <c r="BI9" s="91">
        <f t="shared" si="0"/>
        <v>3</v>
      </c>
      <c r="BJ9" s="268">
        <f t="shared" si="1"/>
        <v>0</v>
      </c>
      <c r="BK9" s="268">
        <f t="shared" si="2"/>
        <v>3</v>
      </c>
      <c r="BL9" s="82"/>
      <c r="BM9" s="175" t="str">
        <f t="shared" si="8"/>
        <v>○</v>
      </c>
      <c r="BN9" s="297" t="s">
        <v>156</v>
      </c>
    </row>
    <row r="10" spans="1:66" ht="24.75" customHeight="1" x14ac:dyDescent="0.15">
      <c r="A10" s="292" t="s">
        <v>5</v>
      </c>
      <c r="B10" s="252">
        <v>7.8005115089514063E-2</v>
      </c>
      <c r="C10" s="253">
        <v>183</v>
      </c>
      <c r="D10" s="161">
        <v>0.22404371584699453</v>
      </c>
      <c r="E10" s="162">
        <v>41</v>
      </c>
      <c r="F10" s="163" t="s">
        <v>77</v>
      </c>
      <c r="G10" s="164">
        <v>0.22404371584699453</v>
      </c>
      <c r="H10" s="122">
        <v>41</v>
      </c>
      <c r="I10" s="164">
        <v>0.55191256830601088</v>
      </c>
      <c r="J10" s="122">
        <v>101</v>
      </c>
      <c r="K10" s="281" t="str">
        <f t="shared" si="3"/>
        <v>未把握型</v>
      </c>
      <c r="L10" s="301"/>
      <c r="M10" s="302"/>
      <c r="N10" s="303"/>
      <c r="O10" s="304"/>
      <c r="P10" s="305"/>
      <c r="Q10" s="306"/>
      <c r="R10" s="302"/>
      <c r="S10" s="306"/>
      <c r="T10" s="307"/>
      <c r="U10" s="257">
        <v>4.205446397793864E-2</v>
      </c>
      <c r="V10" s="253">
        <v>122</v>
      </c>
      <c r="W10" s="169">
        <v>0.4098360655737705</v>
      </c>
      <c r="X10" s="170">
        <v>50</v>
      </c>
      <c r="Y10" s="171" t="s">
        <v>77</v>
      </c>
      <c r="Z10" s="164">
        <v>0.28688524590163933</v>
      </c>
      <c r="AA10" s="122">
        <v>35</v>
      </c>
      <c r="AB10" s="164">
        <v>0.30327868852459017</v>
      </c>
      <c r="AC10" s="122">
        <v>37</v>
      </c>
      <c r="AD10" s="278" t="str">
        <f t="shared" si="4"/>
        <v>未把握型</v>
      </c>
      <c r="AE10" s="252">
        <v>7.8978388998035359E-2</v>
      </c>
      <c r="AF10" s="260">
        <v>1608</v>
      </c>
      <c r="AG10" s="169">
        <v>0.26243781094527363</v>
      </c>
      <c r="AH10" s="170">
        <v>422</v>
      </c>
      <c r="AI10" s="171" t="s">
        <v>77</v>
      </c>
      <c r="AJ10" s="164">
        <v>7.2761194029850748E-2</v>
      </c>
      <c r="AK10" s="122">
        <v>117</v>
      </c>
      <c r="AL10" s="164">
        <v>0.66480099502487566</v>
      </c>
      <c r="AM10" s="122">
        <v>1069</v>
      </c>
      <c r="AN10" s="278" t="str">
        <f t="shared" si="5"/>
        <v>未把握型</v>
      </c>
      <c r="AO10" s="121">
        <v>2.3100547469622111E-2</v>
      </c>
      <c r="AP10" s="122">
        <v>173</v>
      </c>
      <c r="AQ10" s="169">
        <v>0.5722543352601156</v>
      </c>
      <c r="AR10" s="170">
        <v>99</v>
      </c>
      <c r="AS10" s="171" t="s">
        <v>77</v>
      </c>
      <c r="AT10" s="164">
        <v>0</v>
      </c>
      <c r="AU10" s="122">
        <v>0</v>
      </c>
      <c r="AV10" s="164">
        <v>0.4277456647398844</v>
      </c>
      <c r="AW10" s="122">
        <v>74</v>
      </c>
      <c r="AX10" s="278" t="str">
        <f t="shared" si="7"/>
        <v>未把握型</v>
      </c>
      <c r="AY10" s="121">
        <v>6.5765912420641379E-2</v>
      </c>
      <c r="AZ10" s="122">
        <v>404</v>
      </c>
      <c r="BA10" s="169">
        <v>0.47524752475247523</v>
      </c>
      <c r="BB10" s="122">
        <v>192</v>
      </c>
      <c r="BC10" s="171" t="s">
        <v>77</v>
      </c>
      <c r="BD10" s="164">
        <v>0.22277227722772278</v>
      </c>
      <c r="BE10" s="122">
        <v>90</v>
      </c>
      <c r="BF10" s="164">
        <v>0.30198019801980197</v>
      </c>
      <c r="BG10" s="122">
        <v>122</v>
      </c>
      <c r="BH10" s="278" t="str">
        <f t="shared" si="6"/>
        <v>未把握型</v>
      </c>
      <c r="BI10" s="91">
        <f t="shared" si="0"/>
        <v>5</v>
      </c>
      <c r="BJ10" s="268">
        <f t="shared" si="1"/>
        <v>0</v>
      </c>
      <c r="BK10" s="268">
        <f t="shared" si="2"/>
        <v>5</v>
      </c>
      <c r="BL10" s="82"/>
      <c r="BM10" s="175" t="str">
        <f t="shared" si="8"/>
        <v>○</v>
      </c>
      <c r="BN10" s="297" t="s">
        <v>156</v>
      </c>
    </row>
    <row r="11" spans="1:66" ht="24.75" customHeight="1" x14ac:dyDescent="0.15">
      <c r="A11" s="292" t="s">
        <v>6</v>
      </c>
      <c r="B11" s="119">
        <v>0.11984594472134119</v>
      </c>
      <c r="C11" s="120">
        <v>529</v>
      </c>
      <c r="D11" s="165">
        <v>0.73534971644612479</v>
      </c>
      <c r="E11" s="166">
        <v>389</v>
      </c>
      <c r="F11" s="167" t="s">
        <v>62</v>
      </c>
      <c r="G11" s="168">
        <v>0.17580340264650285</v>
      </c>
      <c r="H11" s="120">
        <v>93</v>
      </c>
      <c r="I11" s="168">
        <v>8.8846880907372403E-2</v>
      </c>
      <c r="J11" s="120">
        <v>47</v>
      </c>
      <c r="K11" s="286"/>
      <c r="L11" s="301"/>
      <c r="M11" s="302"/>
      <c r="N11" s="303"/>
      <c r="O11" s="304"/>
      <c r="P11" s="305"/>
      <c r="Q11" s="306"/>
      <c r="R11" s="302"/>
      <c r="S11" s="306"/>
      <c r="T11" s="307"/>
      <c r="U11" s="111">
        <v>1.7259978425026967E-2</v>
      </c>
      <c r="V11" s="120">
        <v>16</v>
      </c>
      <c r="W11" s="165">
        <v>0.8125</v>
      </c>
      <c r="X11" s="166">
        <v>13</v>
      </c>
      <c r="Y11" s="167" t="s">
        <v>62</v>
      </c>
      <c r="Z11" s="168">
        <v>0</v>
      </c>
      <c r="AA11" s="120">
        <v>0</v>
      </c>
      <c r="AB11" s="168">
        <v>0.1875</v>
      </c>
      <c r="AC11" s="120">
        <v>3</v>
      </c>
      <c r="AD11" s="280"/>
      <c r="AE11" s="252">
        <v>9.1207167267017636E-2</v>
      </c>
      <c r="AF11" s="260">
        <v>1975</v>
      </c>
      <c r="AG11" s="169">
        <v>0.58430379746835448</v>
      </c>
      <c r="AH11" s="170">
        <v>1154</v>
      </c>
      <c r="AI11" s="171" t="s">
        <v>77</v>
      </c>
      <c r="AJ11" s="164">
        <v>0.23696202531645569</v>
      </c>
      <c r="AK11" s="122">
        <v>468</v>
      </c>
      <c r="AL11" s="164">
        <v>0.17873417721518986</v>
      </c>
      <c r="AM11" s="122">
        <v>353</v>
      </c>
      <c r="AN11" s="278" t="str">
        <f t="shared" si="5"/>
        <v>未受診型</v>
      </c>
      <c r="AO11" s="121">
        <v>1.8550007729169888E-2</v>
      </c>
      <c r="AP11" s="122">
        <v>120</v>
      </c>
      <c r="AQ11" s="169">
        <v>0.66666666666666663</v>
      </c>
      <c r="AR11" s="170">
        <v>80</v>
      </c>
      <c r="AS11" s="171" t="s">
        <v>77</v>
      </c>
      <c r="AT11" s="164">
        <v>4.1666666666666664E-2</v>
      </c>
      <c r="AU11" s="122">
        <v>5</v>
      </c>
      <c r="AV11" s="164">
        <v>0.29166666666666669</v>
      </c>
      <c r="AW11" s="122">
        <v>35</v>
      </c>
      <c r="AX11" s="278" t="str">
        <f t="shared" si="7"/>
        <v>未把握型</v>
      </c>
      <c r="AY11" s="241">
        <v>0.14602161970583022</v>
      </c>
      <c r="AZ11" s="242">
        <v>824</v>
      </c>
      <c r="BA11" s="165">
        <v>0.93082524271844658</v>
      </c>
      <c r="BB11" s="120">
        <v>767</v>
      </c>
      <c r="BC11" s="175" t="s">
        <v>62</v>
      </c>
      <c r="BD11" s="168">
        <v>1.9417475728155338E-2</v>
      </c>
      <c r="BE11" s="120">
        <v>16</v>
      </c>
      <c r="BF11" s="168">
        <v>4.9757281553398057E-2</v>
      </c>
      <c r="BG11" s="120">
        <v>41</v>
      </c>
      <c r="BH11" s="280"/>
      <c r="BI11" s="91">
        <f t="shared" si="0"/>
        <v>2</v>
      </c>
      <c r="BJ11" s="268">
        <f t="shared" si="1"/>
        <v>1</v>
      </c>
      <c r="BK11" s="268">
        <f t="shared" si="2"/>
        <v>1</v>
      </c>
      <c r="BL11" s="82"/>
      <c r="BM11" s="175" t="str">
        <f t="shared" si="8"/>
        <v>○</v>
      </c>
      <c r="BN11" s="297" t="s">
        <v>156</v>
      </c>
    </row>
    <row r="12" spans="1:66" ht="24.75" customHeight="1" x14ac:dyDescent="0.15">
      <c r="A12" s="292" t="s">
        <v>7</v>
      </c>
      <c r="B12" s="119">
        <v>0.1059135039717564</v>
      </c>
      <c r="C12" s="120">
        <v>480</v>
      </c>
      <c r="D12" s="165">
        <v>0.72499999999999998</v>
      </c>
      <c r="E12" s="166">
        <v>348</v>
      </c>
      <c r="F12" s="167" t="s">
        <v>62</v>
      </c>
      <c r="G12" s="168">
        <v>3.3333333333333333E-2</v>
      </c>
      <c r="H12" s="120">
        <v>16</v>
      </c>
      <c r="I12" s="168">
        <v>0.24166666666666667</v>
      </c>
      <c r="J12" s="120">
        <v>116</v>
      </c>
      <c r="K12" s="286"/>
      <c r="L12" s="301"/>
      <c r="M12" s="302"/>
      <c r="N12" s="303"/>
      <c r="O12" s="304"/>
      <c r="P12" s="305"/>
      <c r="Q12" s="306"/>
      <c r="R12" s="302"/>
      <c r="S12" s="306"/>
      <c r="T12" s="307"/>
      <c r="U12" s="111">
        <v>1.2861736334405145E-2</v>
      </c>
      <c r="V12" s="120">
        <v>68</v>
      </c>
      <c r="W12" s="172">
        <v>0.75</v>
      </c>
      <c r="X12" s="173">
        <v>51</v>
      </c>
      <c r="Y12" s="174" t="s">
        <v>62</v>
      </c>
      <c r="Z12" s="168">
        <v>1.4705882352941176E-2</v>
      </c>
      <c r="AA12" s="120">
        <v>1</v>
      </c>
      <c r="AB12" s="168">
        <v>0.23529411764705882</v>
      </c>
      <c r="AC12" s="120">
        <v>16</v>
      </c>
      <c r="AD12" s="280"/>
      <c r="AE12" s="252">
        <v>7.9008417843176248E-2</v>
      </c>
      <c r="AF12" s="260">
        <v>3576</v>
      </c>
      <c r="AG12" s="169">
        <v>0.64876957494407161</v>
      </c>
      <c r="AH12" s="170">
        <v>2320</v>
      </c>
      <c r="AI12" s="171" t="s">
        <v>77</v>
      </c>
      <c r="AJ12" s="164">
        <v>0.17449664429530201</v>
      </c>
      <c r="AK12" s="122">
        <v>624</v>
      </c>
      <c r="AL12" s="164">
        <v>0.1767337807606264</v>
      </c>
      <c r="AM12" s="122">
        <v>632</v>
      </c>
      <c r="AN12" s="278" t="str">
        <f t="shared" si="5"/>
        <v>未把握型</v>
      </c>
      <c r="AO12" s="241">
        <v>1.2134733634434347E-2</v>
      </c>
      <c r="AP12" s="242">
        <v>223</v>
      </c>
      <c r="AQ12" s="165">
        <v>0.726457399103139</v>
      </c>
      <c r="AR12" s="166">
        <v>162</v>
      </c>
      <c r="AS12" s="167" t="s">
        <v>62</v>
      </c>
      <c r="AT12" s="168">
        <v>1.3452914798206279E-2</v>
      </c>
      <c r="AU12" s="120">
        <v>3</v>
      </c>
      <c r="AV12" s="168">
        <v>0.26008968609865468</v>
      </c>
      <c r="AW12" s="120">
        <v>58</v>
      </c>
      <c r="AX12" s="280"/>
      <c r="AY12" s="119">
        <v>0.10012941897690893</v>
      </c>
      <c r="AZ12" s="120">
        <v>1470</v>
      </c>
      <c r="BA12" s="165">
        <v>0.82244897959183672</v>
      </c>
      <c r="BB12" s="120">
        <v>1209</v>
      </c>
      <c r="BC12" s="175" t="s">
        <v>62</v>
      </c>
      <c r="BD12" s="168">
        <v>6.1904761904761907E-2</v>
      </c>
      <c r="BE12" s="120">
        <v>91</v>
      </c>
      <c r="BF12" s="168">
        <v>0.11564625850340136</v>
      </c>
      <c r="BG12" s="120">
        <v>170</v>
      </c>
      <c r="BH12" s="280"/>
      <c r="BI12" s="91">
        <f t="shared" si="0"/>
        <v>1</v>
      </c>
      <c r="BJ12" s="268">
        <f t="shared" si="1"/>
        <v>0</v>
      </c>
      <c r="BK12" s="268">
        <f t="shared" si="2"/>
        <v>1</v>
      </c>
      <c r="BL12" s="82"/>
      <c r="BM12" s="175" t="str">
        <f t="shared" si="8"/>
        <v>○</v>
      </c>
      <c r="BN12" s="297" t="s">
        <v>156</v>
      </c>
    </row>
    <row r="13" spans="1:66" ht="24.75" customHeight="1" x14ac:dyDescent="0.15">
      <c r="A13" s="292" t="s">
        <v>8</v>
      </c>
      <c r="B13" s="119">
        <v>6.7055393586005832E-2</v>
      </c>
      <c r="C13" s="120">
        <v>161</v>
      </c>
      <c r="D13" s="165">
        <v>0.83850931677018636</v>
      </c>
      <c r="E13" s="166">
        <v>135</v>
      </c>
      <c r="F13" s="167" t="s">
        <v>62</v>
      </c>
      <c r="G13" s="168">
        <v>0</v>
      </c>
      <c r="H13" s="120">
        <v>0</v>
      </c>
      <c r="I13" s="168">
        <v>0.16149068322981366</v>
      </c>
      <c r="J13" s="120">
        <v>26</v>
      </c>
      <c r="K13" s="286"/>
      <c r="L13" s="301"/>
      <c r="M13" s="302"/>
      <c r="N13" s="303"/>
      <c r="O13" s="304"/>
      <c r="P13" s="305"/>
      <c r="Q13" s="306"/>
      <c r="R13" s="302"/>
      <c r="S13" s="306"/>
      <c r="T13" s="307"/>
      <c r="U13" s="111">
        <v>1.9060200037742971E-2</v>
      </c>
      <c r="V13" s="120">
        <v>202</v>
      </c>
      <c r="W13" s="172">
        <v>0.76237623762376239</v>
      </c>
      <c r="X13" s="173">
        <v>154</v>
      </c>
      <c r="Y13" s="174" t="s">
        <v>62</v>
      </c>
      <c r="Z13" s="168">
        <v>0</v>
      </c>
      <c r="AA13" s="120">
        <v>0</v>
      </c>
      <c r="AB13" s="168">
        <v>0.23762376237623761</v>
      </c>
      <c r="AC13" s="120">
        <v>48</v>
      </c>
      <c r="AD13" s="280"/>
      <c r="AE13" s="252">
        <v>9.7248859202433702E-2</v>
      </c>
      <c r="AF13" s="260">
        <v>2941</v>
      </c>
      <c r="AG13" s="169">
        <v>0.52601156069364163</v>
      </c>
      <c r="AH13" s="170">
        <v>1547</v>
      </c>
      <c r="AI13" s="171" t="s">
        <v>77</v>
      </c>
      <c r="AJ13" s="164">
        <v>0</v>
      </c>
      <c r="AK13" s="122">
        <v>0</v>
      </c>
      <c r="AL13" s="164">
        <v>0.47398843930635837</v>
      </c>
      <c r="AM13" s="122">
        <v>1394</v>
      </c>
      <c r="AN13" s="278" t="str">
        <f t="shared" si="5"/>
        <v>未把握型</v>
      </c>
      <c r="AO13" s="121">
        <v>2.2294043928500758E-2</v>
      </c>
      <c r="AP13" s="122">
        <v>338</v>
      </c>
      <c r="AQ13" s="169">
        <v>0.68639053254437865</v>
      </c>
      <c r="AR13" s="170">
        <v>232</v>
      </c>
      <c r="AS13" s="171" t="s">
        <v>77</v>
      </c>
      <c r="AT13" s="164">
        <v>0</v>
      </c>
      <c r="AU13" s="122">
        <v>0</v>
      </c>
      <c r="AV13" s="164">
        <v>0.31360946745562129</v>
      </c>
      <c r="AW13" s="122">
        <v>106</v>
      </c>
      <c r="AX13" s="278" t="str">
        <f t="shared" si="7"/>
        <v>未把握型</v>
      </c>
      <c r="AY13" s="241">
        <v>3.364329746108035E-2</v>
      </c>
      <c r="AZ13" s="242">
        <v>322</v>
      </c>
      <c r="BA13" s="165">
        <v>0.87267080745341619</v>
      </c>
      <c r="BB13" s="120">
        <v>281</v>
      </c>
      <c r="BC13" s="167" t="s">
        <v>62</v>
      </c>
      <c r="BD13" s="168">
        <v>0</v>
      </c>
      <c r="BE13" s="120">
        <v>0</v>
      </c>
      <c r="BF13" s="168">
        <v>0.12732919254658384</v>
      </c>
      <c r="BG13" s="120">
        <v>41</v>
      </c>
      <c r="BH13" s="280"/>
      <c r="BI13" s="91">
        <f t="shared" si="0"/>
        <v>2</v>
      </c>
      <c r="BJ13" s="268">
        <f t="shared" si="1"/>
        <v>0</v>
      </c>
      <c r="BK13" s="268">
        <f t="shared" si="2"/>
        <v>2</v>
      </c>
      <c r="BL13" s="82"/>
      <c r="BM13" s="175" t="str">
        <f t="shared" si="8"/>
        <v>○</v>
      </c>
      <c r="BN13" s="297" t="s">
        <v>156</v>
      </c>
    </row>
    <row r="14" spans="1:66" ht="24.75" customHeight="1" x14ac:dyDescent="0.15">
      <c r="A14" s="292" t="s">
        <v>9</v>
      </c>
      <c r="B14" s="252">
        <v>9.4390026714158498E-2</v>
      </c>
      <c r="C14" s="253">
        <v>106</v>
      </c>
      <c r="D14" s="169">
        <v>0.59433962264150941</v>
      </c>
      <c r="E14" s="170">
        <v>63</v>
      </c>
      <c r="F14" s="171" t="s">
        <v>77</v>
      </c>
      <c r="G14" s="164">
        <v>0.30188679245283018</v>
      </c>
      <c r="H14" s="122">
        <v>32</v>
      </c>
      <c r="I14" s="164">
        <v>0.10377358490566038</v>
      </c>
      <c r="J14" s="122">
        <v>11</v>
      </c>
      <c r="K14" s="281" t="str">
        <f t="shared" si="3"/>
        <v>未受診型</v>
      </c>
      <c r="L14" s="301"/>
      <c r="M14" s="302"/>
      <c r="N14" s="303"/>
      <c r="O14" s="304"/>
      <c r="P14" s="305"/>
      <c r="Q14" s="306"/>
      <c r="R14" s="302"/>
      <c r="S14" s="306"/>
      <c r="T14" s="307"/>
      <c r="U14" s="111">
        <v>3.4369885433715219E-2</v>
      </c>
      <c r="V14" s="120">
        <v>210</v>
      </c>
      <c r="W14" s="165">
        <v>0.81428571428571428</v>
      </c>
      <c r="X14" s="166">
        <v>171</v>
      </c>
      <c r="Y14" s="167" t="s">
        <v>62</v>
      </c>
      <c r="Z14" s="168">
        <v>0.10476190476190476</v>
      </c>
      <c r="AA14" s="120">
        <v>22</v>
      </c>
      <c r="AB14" s="168">
        <v>8.0952380952380956E-2</v>
      </c>
      <c r="AC14" s="120">
        <v>17</v>
      </c>
      <c r="AD14" s="280"/>
      <c r="AE14" s="252">
        <v>7.6811139327189207E-2</v>
      </c>
      <c r="AF14" s="260">
        <v>2692</v>
      </c>
      <c r="AG14" s="169">
        <v>0.45616641901931648</v>
      </c>
      <c r="AH14" s="170">
        <v>1228</v>
      </c>
      <c r="AI14" s="171" t="s">
        <v>77</v>
      </c>
      <c r="AJ14" s="164">
        <v>0.39858841010401191</v>
      </c>
      <c r="AK14" s="122">
        <v>1073</v>
      </c>
      <c r="AL14" s="164">
        <v>0.14524517087667163</v>
      </c>
      <c r="AM14" s="122">
        <v>391</v>
      </c>
      <c r="AN14" s="278" t="str">
        <f t="shared" si="5"/>
        <v>未受診型</v>
      </c>
      <c r="AO14" s="121">
        <v>2.396296632477081E-2</v>
      </c>
      <c r="AP14" s="122">
        <v>264</v>
      </c>
      <c r="AQ14" s="169">
        <v>0.68560606060606055</v>
      </c>
      <c r="AR14" s="170">
        <v>181</v>
      </c>
      <c r="AS14" s="171" t="s">
        <v>77</v>
      </c>
      <c r="AT14" s="164">
        <v>0.18939393939393939</v>
      </c>
      <c r="AU14" s="122">
        <v>50</v>
      </c>
      <c r="AV14" s="164">
        <v>0.125</v>
      </c>
      <c r="AW14" s="122">
        <v>33</v>
      </c>
      <c r="AX14" s="278" t="str">
        <f t="shared" si="7"/>
        <v>未受診型</v>
      </c>
      <c r="AY14" s="241">
        <v>7.2018104366347174E-2</v>
      </c>
      <c r="AZ14" s="242">
        <v>541</v>
      </c>
      <c r="BA14" s="165">
        <v>0.85767097966728278</v>
      </c>
      <c r="BB14" s="120">
        <v>464</v>
      </c>
      <c r="BC14" s="175" t="s">
        <v>62</v>
      </c>
      <c r="BD14" s="168">
        <v>0</v>
      </c>
      <c r="BE14" s="120">
        <v>0</v>
      </c>
      <c r="BF14" s="168">
        <v>0.14232902033271719</v>
      </c>
      <c r="BG14" s="120">
        <v>77</v>
      </c>
      <c r="BH14" s="280"/>
      <c r="BI14" s="91">
        <f t="shared" si="0"/>
        <v>3</v>
      </c>
      <c r="BJ14" s="268">
        <f t="shared" si="1"/>
        <v>3</v>
      </c>
      <c r="BK14" s="268">
        <f t="shared" si="2"/>
        <v>0</v>
      </c>
      <c r="BL14" s="82"/>
      <c r="BM14" s="175" t="str">
        <f t="shared" si="8"/>
        <v>●</v>
      </c>
      <c r="BN14" s="297" t="s">
        <v>160</v>
      </c>
    </row>
    <row r="15" spans="1:66" s="95" customFormat="1" ht="24.75" customHeight="1" x14ac:dyDescent="0.15">
      <c r="A15" s="293" t="s">
        <v>10</v>
      </c>
      <c r="B15" s="241">
        <v>0.13333966024485147</v>
      </c>
      <c r="C15" s="242">
        <v>1405</v>
      </c>
      <c r="D15" s="172">
        <v>0.94377224199288257</v>
      </c>
      <c r="E15" s="173">
        <v>1326</v>
      </c>
      <c r="F15" s="174" t="s">
        <v>62</v>
      </c>
      <c r="G15" s="219">
        <v>3.7722419928825621E-2</v>
      </c>
      <c r="H15" s="242">
        <v>53</v>
      </c>
      <c r="I15" s="219">
        <v>1.8505338078291814E-2</v>
      </c>
      <c r="J15" s="242">
        <v>26</v>
      </c>
      <c r="K15" s="287"/>
      <c r="L15" s="301"/>
      <c r="M15" s="302"/>
      <c r="N15" s="303"/>
      <c r="O15" s="304"/>
      <c r="P15" s="305"/>
      <c r="Q15" s="306"/>
      <c r="R15" s="302"/>
      <c r="S15" s="306"/>
      <c r="T15" s="307"/>
      <c r="U15" s="243">
        <v>3.8186920535682567E-2</v>
      </c>
      <c r="V15" s="242">
        <v>1075</v>
      </c>
      <c r="W15" s="172">
        <v>0.91255813953488374</v>
      </c>
      <c r="X15" s="173">
        <v>981</v>
      </c>
      <c r="Y15" s="174" t="s">
        <v>62</v>
      </c>
      <c r="Z15" s="219">
        <v>6.2325581395348835E-2</v>
      </c>
      <c r="AA15" s="242">
        <v>67</v>
      </c>
      <c r="AB15" s="219">
        <v>2.5116279069767444E-2</v>
      </c>
      <c r="AC15" s="242">
        <v>27</v>
      </c>
      <c r="AD15" s="279"/>
      <c r="AE15" s="241">
        <v>6.4328982168756932E-2</v>
      </c>
      <c r="AF15" s="244">
        <v>2262</v>
      </c>
      <c r="AG15" s="172">
        <v>0.83510167992926609</v>
      </c>
      <c r="AH15" s="173">
        <v>1889</v>
      </c>
      <c r="AI15" s="174" t="s">
        <v>62</v>
      </c>
      <c r="AJ15" s="219">
        <v>8.267020335985853E-2</v>
      </c>
      <c r="AK15" s="242">
        <v>187</v>
      </c>
      <c r="AL15" s="219">
        <v>8.2228116710875335E-2</v>
      </c>
      <c r="AM15" s="242">
        <v>186</v>
      </c>
      <c r="AN15" s="279"/>
      <c r="AO15" s="241">
        <v>2.672656666412853E-2</v>
      </c>
      <c r="AP15" s="242">
        <v>702</v>
      </c>
      <c r="AQ15" s="172">
        <v>0.8233618233618234</v>
      </c>
      <c r="AR15" s="173">
        <v>578</v>
      </c>
      <c r="AS15" s="174" t="s">
        <v>62</v>
      </c>
      <c r="AT15" s="219">
        <v>2.4216524216524215E-2</v>
      </c>
      <c r="AU15" s="242">
        <v>17</v>
      </c>
      <c r="AV15" s="219">
        <v>0.15242165242165243</v>
      </c>
      <c r="AW15" s="242">
        <v>107</v>
      </c>
      <c r="AX15" s="279"/>
      <c r="AY15" s="241">
        <v>0.1084640712763897</v>
      </c>
      <c r="AZ15" s="242">
        <v>1680</v>
      </c>
      <c r="BA15" s="172">
        <v>0.96964285714285714</v>
      </c>
      <c r="BB15" s="242">
        <v>1629</v>
      </c>
      <c r="BC15" s="245" t="s">
        <v>62</v>
      </c>
      <c r="BD15" s="219">
        <v>6.5476190476190478E-3</v>
      </c>
      <c r="BE15" s="242">
        <v>11</v>
      </c>
      <c r="BF15" s="219">
        <v>2.3809523809523808E-2</v>
      </c>
      <c r="BG15" s="242">
        <v>40</v>
      </c>
      <c r="BH15" s="279"/>
      <c r="BI15" s="246">
        <f t="shared" si="0"/>
        <v>0</v>
      </c>
      <c r="BJ15" s="247">
        <f t="shared" si="1"/>
        <v>0</v>
      </c>
      <c r="BK15" s="247">
        <f t="shared" si="2"/>
        <v>0</v>
      </c>
      <c r="BL15" s="247"/>
      <c r="BM15" s="175" t="s">
        <v>138</v>
      </c>
      <c r="BN15" s="298" t="s">
        <v>158</v>
      </c>
    </row>
    <row r="16" spans="1:66" ht="24.75" customHeight="1" x14ac:dyDescent="0.15">
      <c r="A16" s="292" t="s">
        <v>11</v>
      </c>
      <c r="B16" s="241">
        <v>0.13495844875346261</v>
      </c>
      <c r="C16" s="242">
        <v>1218</v>
      </c>
      <c r="D16" s="172">
        <v>0.81116584564860428</v>
      </c>
      <c r="E16" s="173">
        <v>988</v>
      </c>
      <c r="F16" s="174" t="s">
        <v>62</v>
      </c>
      <c r="G16" s="219">
        <v>1.9704433497536946E-2</v>
      </c>
      <c r="H16" s="242">
        <v>24</v>
      </c>
      <c r="I16" s="219">
        <v>0.16912972085385877</v>
      </c>
      <c r="J16" s="242">
        <v>206</v>
      </c>
      <c r="K16" s="287"/>
      <c r="L16" s="301"/>
      <c r="M16" s="302"/>
      <c r="N16" s="303"/>
      <c r="O16" s="304"/>
      <c r="P16" s="305"/>
      <c r="Q16" s="306"/>
      <c r="R16" s="302"/>
      <c r="S16" s="306"/>
      <c r="T16" s="307"/>
      <c r="U16" s="257">
        <v>1.1060975823867128E-2</v>
      </c>
      <c r="V16" s="253">
        <v>630</v>
      </c>
      <c r="W16" s="169">
        <v>0.38571428571428573</v>
      </c>
      <c r="X16" s="170">
        <v>243</v>
      </c>
      <c r="Y16" s="171" t="s">
        <v>77</v>
      </c>
      <c r="Z16" s="164">
        <v>2.2222222222222223E-2</v>
      </c>
      <c r="AA16" s="122">
        <v>14</v>
      </c>
      <c r="AB16" s="164">
        <v>0.59206349206349207</v>
      </c>
      <c r="AC16" s="122">
        <v>373</v>
      </c>
      <c r="AD16" s="278" t="str">
        <f t="shared" si="4"/>
        <v>未把握型</v>
      </c>
      <c r="AE16" s="121">
        <v>7.9436866292216787E-2</v>
      </c>
      <c r="AF16" s="140">
        <v>4356</v>
      </c>
      <c r="AG16" s="169">
        <v>0.47268135904499542</v>
      </c>
      <c r="AH16" s="170">
        <v>2059</v>
      </c>
      <c r="AI16" s="171" t="s">
        <v>77</v>
      </c>
      <c r="AJ16" s="164">
        <v>5.0275482093663913E-2</v>
      </c>
      <c r="AK16" s="122">
        <v>219</v>
      </c>
      <c r="AL16" s="164">
        <v>0.47704315886134069</v>
      </c>
      <c r="AM16" s="122">
        <v>2078</v>
      </c>
      <c r="AN16" s="278" t="str">
        <f t="shared" si="5"/>
        <v>未把握型</v>
      </c>
      <c r="AO16" s="121">
        <v>2.1166107934003812E-2</v>
      </c>
      <c r="AP16" s="122">
        <v>644</v>
      </c>
      <c r="AQ16" s="169">
        <v>0.68478260869565222</v>
      </c>
      <c r="AR16" s="170">
        <v>441</v>
      </c>
      <c r="AS16" s="171" t="s">
        <v>77</v>
      </c>
      <c r="AT16" s="164">
        <v>4.0372670807453416E-2</v>
      </c>
      <c r="AU16" s="122">
        <v>26</v>
      </c>
      <c r="AV16" s="164">
        <v>0.2748447204968944</v>
      </c>
      <c r="AW16" s="122">
        <v>177</v>
      </c>
      <c r="AX16" s="278" t="str">
        <f t="shared" si="7"/>
        <v>未把握型</v>
      </c>
      <c r="AY16" s="241">
        <v>8.2443834502388944E-2</v>
      </c>
      <c r="AZ16" s="242">
        <v>1622</v>
      </c>
      <c r="BA16" s="165">
        <v>0.83168927250308267</v>
      </c>
      <c r="BB16" s="120">
        <v>1349</v>
      </c>
      <c r="BC16" s="175" t="s">
        <v>62</v>
      </c>
      <c r="BD16" s="168">
        <v>7.3982737361282368E-3</v>
      </c>
      <c r="BE16" s="120">
        <v>12</v>
      </c>
      <c r="BF16" s="168">
        <v>0.16091245376078914</v>
      </c>
      <c r="BG16" s="120">
        <v>261</v>
      </c>
      <c r="BH16" s="280"/>
      <c r="BI16" s="91">
        <f t="shared" si="0"/>
        <v>3</v>
      </c>
      <c r="BJ16" s="268">
        <f t="shared" si="1"/>
        <v>0</v>
      </c>
      <c r="BK16" s="82">
        <f t="shared" si="2"/>
        <v>3</v>
      </c>
      <c r="BL16" s="82"/>
      <c r="BM16" s="175" t="str">
        <f t="shared" si="8"/>
        <v>○</v>
      </c>
      <c r="BN16" s="297" t="s">
        <v>162</v>
      </c>
    </row>
    <row r="17" spans="1:66" s="95" customFormat="1" ht="24.75" customHeight="1" x14ac:dyDescent="0.15">
      <c r="A17" s="293" t="s">
        <v>12</v>
      </c>
      <c r="B17" s="241">
        <v>7.8557630392788153E-2</v>
      </c>
      <c r="C17" s="242">
        <v>488</v>
      </c>
      <c r="D17" s="172">
        <v>0.80327868852459017</v>
      </c>
      <c r="E17" s="173">
        <v>392</v>
      </c>
      <c r="F17" s="174" t="s">
        <v>62</v>
      </c>
      <c r="G17" s="219">
        <v>4.7131147540983603E-2</v>
      </c>
      <c r="H17" s="242">
        <v>23</v>
      </c>
      <c r="I17" s="219">
        <v>0.14959016393442623</v>
      </c>
      <c r="J17" s="242">
        <v>73</v>
      </c>
      <c r="K17" s="287"/>
      <c r="L17" s="301"/>
      <c r="M17" s="302"/>
      <c r="N17" s="303"/>
      <c r="O17" s="304"/>
      <c r="P17" s="305"/>
      <c r="Q17" s="306"/>
      <c r="R17" s="302"/>
      <c r="S17" s="306"/>
      <c r="T17" s="307"/>
      <c r="U17" s="243">
        <v>6.1174893153440038E-3</v>
      </c>
      <c r="V17" s="242">
        <v>73</v>
      </c>
      <c r="W17" s="172">
        <v>0.9178082191780822</v>
      </c>
      <c r="X17" s="173">
        <v>67</v>
      </c>
      <c r="Y17" s="174" t="s">
        <v>62</v>
      </c>
      <c r="Z17" s="219">
        <v>1.3698630136986301E-2</v>
      </c>
      <c r="AA17" s="242">
        <v>1</v>
      </c>
      <c r="AB17" s="219">
        <v>6.8493150684931503E-2</v>
      </c>
      <c r="AC17" s="242">
        <v>5</v>
      </c>
      <c r="AD17" s="279"/>
      <c r="AE17" s="241">
        <v>7.1156186612576069E-2</v>
      </c>
      <c r="AF17" s="244">
        <v>877</v>
      </c>
      <c r="AG17" s="172">
        <v>0.74344355758266822</v>
      </c>
      <c r="AH17" s="173">
        <v>652</v>
      </c>
      <c r="AI17" s="174" t="s">
        <v>62</v>
      </c>
      <c r="AJ17" s="219">
        <v>6.9555302166476624E-2</v>
      </c>
      <c r="AK17" s="242">
        <v>61</v>
      </c>
      <c r="AL17" s="219">
        <v>0.18700114025085518</v>
      </c>
      <c r="AM17" s="242">
        <v>164</v>
      </c>
      <c r="AN17" s="279"/>
      <c r="AO17" s="241">
        <v>2.2547227300426569E-2</v>
      </c>
      <c r="AP17" s="242">
        <v>148</v>
      </c>
      <c r="AQ17" s="172">
        <v>0.89189189189189189</v>
      </c>
      <c r="AR17" s="173">
        <v>132</v>
      </c>
      <c r="AS17" s="174" t="s">
        <v>62</v>
      </c>
      <c r="AT17" s="219">
        <v>0</v>
      </c>
      <c r="AU17" s="242">
        <v>0</v>
      </c>
      <c r="AV17" s="219">
        <v>0.10810810810810811</v>
      </c>
      <c r="AW17" s="242">
        <v>16</v>
      </c>
      <c r="AX17" s="279"/>
      <c r="AY17" s="241">
        <v>0.10331125827814569</v>
      </c>
      <c r="AZ17" s="242">
        <v>624</v>
      </c>
      <c r="BA17" s="172">
        <v>0.86858974358974361</v>
      </c>
      <c r="BB17" s="242">
        <v>542</v>
      </c>
      <c r="BC17" s="245" t="s">
        <v>62</v>
      </c>
      <c r="BD17" s="219">
        <v>1.7628205128205128E-2</v>
      </c>
      <c r="BE17" s="242">
        <v>11</v>
      </c>
      <c r="BF17" s="219">
        <v>0.11378205128205128</v>
      </c>
      <c r="BG17" s="242">
        <v>71</v>
      </c>
      <c r="BH17" s="279"/>
      <c r="BI17" s="246">
        <f t="shared" si="0"/>
        <v>0</v>
      </c>
      <c r="BJ17" s="247">
        <f t="shared" si="1"/>
        <v>0</v>
      </c>
      <c r="BK17" s="247">
        <f t="shared" si="2"/>
        <v>0</v>
      </c>
      <c r="BL17" s="247"/>
      <c r="BM17" s="175" t="s">
        <v>138</v>
      </c>
      <c r="BN17" s="298" t="s">
        <v>159</v>
      </c>
    </row>
    <row r="18" spans="1:66" ht="24.75" customHeight="1" x14ac:dyDescent="0.15">
      <c r="A18" s="292" t="s">
        <v>13</v>
      </c>
      <c r="B18" s="119">
        <v>9.4332298136645967E-2</v>
      </c>
      <c r="C18" s="120">
        <v>243</v>
      </c>
      <c r="D18" s="165">
        <v>0.75720164609053497</v>
      </c>
      <c r="E18" s="166">
        <v>184</v>
      </c>
      <c r="F18" s="167" t="s">
        <v>62</v>
      </c>
      <c r="G18" s="168">
        <v>0</v>
      </c>
      <c r="H18" s="120">
        <v>0</v>
      </c>
      <c r="I18" s="168">
        <v>0.24279835390946503</v>
      </c>
      <c r="J18" s="120">
        <v>59</v>
      </c>
      <c r="K18" s="286"/>
      <c r="L18" s="301"/>
      <c r="M18" s="302"/>
      <c r="N18" s="303"/>
      <c r="O18" s="304"/>
      <c r="P18" s="305"/>
      <c r="Q18" s="306"/>
      <c r="R18" s="302"/>
      <c r="S18" s="306"/>
      <c r="T18" s="307"/>
      <c r="U18" s="319"/>
      <c r="V18" s="302"/>
      <c r="W18" s="303"/>
      <c r="X18" s="304"/>
      <c r="Y18" s="305"/>
      <c r="Z18" s="306"/>
      <c r="AA18" s="302"/>
      <c r="AB18" s="306"/>
      <c r="AC18" s="302"/>
      <c r="AD18" s="308" t="str">
        <f t="shared" si="4"/>
        <v/>
      </c>
      <c r="AE18" s="252">
        <v>8.5021022563147933E-2</v>
      </c>
      <c r="AF18" s="260">
        <v>2649</v>
      </c>
      <c r="AG18" s="169">
        <v>0.4741411853529634</v>
      </c>
      <c r="AH18" s="170">
        <v>1256</v>
      </c>
      <c r="AI18" s="171" t="s">
        <v>77</v>
      </c>
      <c r="AJ18" s="164">
        <v>0.37863344658361647</v>
      </c>
      <c r="AK18" s="122">
        <v>1003</v>
      </c>
      <c r="AL18" s="164">
        <v>0.14722536806342015</v>
      </c>
      <c r="AM18" s="122">
        <v>390</v>
      </c>
      <c r="AN18" s="278" t="str">
        <f t="shared" si="5"/>
        <v>未受診型</v>
      </c>
      <c r="AO18" s="241">
        <v>4.2210020590253944E-2</v>
      </c>
      <c r="AP18" s="242">
        <v>369</v>
      </c>
      <c r="AQ18" s="165">
        <v>0.78590785907859073</v>
      </c>
      <c r="AR18" s="166">
        <v>290</v>
      </c>
      <c r="AS18" s="167" t="s">
        <v>62</v>
      </c>
      <c r="AT18" s="168">
        <v>6.7750677506775062E-2</v>
      </c>
      <c r="AU18" s="120">
        <v>25</v>
      </c>
      <c r="AV18" s="168">
        <v>0.14634146341463414</v>
      </c>
      <c r="AW18" s="120">
        <v>54</v>
      </c>
      <c r="AX18" s="280"/>
      <c r="AY18" s="119">
        <v>0.11278648974668275</v>
      </c>
      <c r="AZ18" s="120">
        <v>748</v>
      </c>
      <c r="BA18" s="165">
        <v>0.88770053475935828</v>
      </c>
      <c r="BB18" s="120">
        <v>664</v>
      </c>
      <c r="BC18" s="175" t="s">
        <v>62</v>
      </c>
      <c r="BD18" s="168">
        <v>6.9518716577540107E-2</v>
      </c>
      <c r="BE18" s="120">
        <v>52</v>
      </c>
      <c r="BF18" s="168">
        <v>4.2780748663101602E-2</v>
      </c>
      <c r="BG18" s="120">
        <v>32</v>
      </c>
      <c r="BH18" s="280"/>
      <c r="BI18" s="91">
        <f t="shared" si="0"/>
        <v>1</v>
      </c>
      <c r="BJ18" s="268">
        <f t="shared" si="1"/>
        <v>1</v>
      </c>
      <c r="BK18" s="268">
        <f t="shared" si="2"/>
        <v>0</v>
      </c>
      <c r="BL18" s="82"/>
      <c r="BM18" s="175" t="str">
        <f t="shared" si="8"/>
        <v>●</v>
      </c>
      <c r="BN18" s="297" t="s">
        <v>161</v>
      </c>
    </row>
    <row r="19" spans="1:66" ht="24.75" customHeight="1" x14ac:dyDescent="0.15">
      <c r="A19" s="292" t="s">
        <v>14</v>
      </c>
      <c r="B19" s="119">
        <v>5.50951503990178E-2</v>
      </c>
      <c r="C19" s="120">
        <v>359</v>
      </c>
      <c r="D19" s="165">
        <v>0.73816155988857934</v>
      </c>
      <c r="E19" s="166">
        <v>265</v>
      </c>
      <c r="F19" s="167" t="s">
        <v>62</v>
      </c>
      <c r="G19" s="168">
        <v>0.21448467966573817</v>
      </c>
      <c r="H19" s="120">
        <v>77</v>
      </c>
      <c r="I19" s="168">
        <v>4.7353760445682451E-2</v>
      </c>
      <c r="J19" s="120">
        <v>17</v>
      </c>
      <c r="K19" s="286"/>
      <c r="L19" s="119">
        <v>9.5355731225296447E-2</v>
      </c>
      <c r="M19" s="120">
        <v>386</v>
      </c>
      <c r="N19" s="165">
        <v>0.95854922279792742</v>
      </c>
      <c r="O19" s="166">
        <v>370</v>
      </c>
      <c r="P19" s="167" t="s">
        <v>62</v>
      </c>
      <c r="Q19" s="168">
        <v>2.5906735751295335E-2</v>
      </c>
      <c r="R19" s="120">
        <v>10</v>
      </c>
      <c r="S19" s="168">
        <v>1.5544041450777202E-2</v>
      </c>
      <c r="T19" s="108">
        <v>6</v>
      </c>
      <c r="U19" s="111">
        <v>1.5965166908563134E-2</v>
      </c>
      <c r="V19" s="120">
        <v>385</v>
      </c>
      <c r="W19" s="165">
        <v>0.87792207792207788</v>
      </c>
      <c r="X19" s="166">
        <v>338</v>
      </c>
      <c r="Y19" s="167" t="s">
        <v>62</v>
      </c>
      <c r="Z19" s="168">
        <v>9.6103896103896108E-2</v>
      </c>
      <c r="AA19" s="120">
        <v>37</v>
      </c>
      <c r="AB19" s="168">
        <v>2.5974025974025976E-2</v>
      </c>
      <c r="AC19" s="120">
        <v>10</v>
      </c>
      <c r="AD19" s="280"/>
      <c r="AE19" s="252">
        <v>8.7570621468926552E-2</v>
      </c>
      <c r="AF19" s="260">
        <v>5084</v>
      </c>
      <c r="AG19" s="169">
        <v>0.39830841856805665</v>
      </c>
      <c r="AH19" s="170">
        <v>2025</v>
      </c>
      <c r="AI19" s="171" t="s">
        <v>77</v>
      </c>
      <c r="AJ19" s="164">
        <v>0.23564122738001572</v>
      </c>
      <c r="AK19" s="122">
        <v>1198</v>
      </c>
      <c r="AL19" s="164">
        <v>0.3660503540519276</v>
      </c>
      <c r="AM19" s="122">
        <v>1861</v>
      </c>
      <c r="AN19" s="278" t="str">
        <f t="shared" si="5"/>
        <v>未把握型</v>
      </c>
      <c r="AO19" s="241">
        <v>2.4168083555987371E-2</v>
      </c>
      <c r="AP19" s="242">
        <v>398</v>
      </c>
      <c r="AQ19" s="165">
        <v>0.90703517587939697</v>
      </c>
      <c r="AR19" s="166">
        <v>361</v>
      </c>
      <c r="AS19" s="167" t="s">
        <v>62</v>
      </c>
      <c r="AT19" s="168">
        <v>7.2864321608040197E-2</v>
      </c>
      <c r="AU19" s="120">
        <v>29</v>
      </c>
      <c r="AV19" s="168">
        <v>2.0100502512562814E-2</v>
      </c>
      <c r="AW19" s="120">
        <v>8</v>
      </c>
      <c r="AX19" s="280"/>
      <c r="AY19" s="119">
        <v>0.10523701390860063</v>
      </c>
      <c r="AZ19" s="120">
        <v>1483</v>
      </c>
      <c r="BA19" s="165">
        <v>0.91368846931894809</v>
      </c>
      <c r="BB19" s="120">
        <v>1355</v>
      </c>
      <c r="BC19" s="175" t="s">
        <v>62</v>
      </c>
      <c r="BD19" s="168">
        <v>7.9568442346594742E-2</v>
      </c>
      <c r="BE19" s="120">
        <v>118</v>
      </c>
      <c r="BF19" s="168">
        <v>6.7430883344571811E-3</v>
      </c>
      <c r="BG19" s="120">
        <v>10</v>
      </c>
      <c r="BH19" s="280"/>
      <c r="BI19" s="91">
        <f t="shared" si="0"/>
        <v>1</v>
      </c>
      <c r="BJ19" s="268">
        <f t="shared" si="1"/>
        <v>0</v>
      </c>
      <c r="BK19" s="268">
        <f t="shared" si="2"/>
        <v>1</v>
      </c>
      <c r="BL19" s="82"/>
      <c r="BM19" s="175" t="str">
        <f t="shared" si="8"/>
        <v>○</v>
      </c>
      <c r="BN19" s="297" t="s">
        <v>156</v>
      </c>
    </row>
    <row r="20" spans="1:66" ht="24.75" customHeight="1" x14ac:dyDescent="0.15">
      <c r="A20" s="292" t="s">
        <v>15</v>
      </c>
      <c r="B20" s="252">
        <v>6.4599483204134363E-3</v>
      </c>
      <c r="C20" s="253">
        <v>20</v>
      </c>
      <c r="D20" s="169">
        <v>0.65</v>
      </c>
      <c r="E20" s="170">
        <v>13</v>
      </c>
      <c r="F20" s="171" t="s">
        <v>77</v>
      </c>
      <c r="G20" s="164">
        <v>0.15</v>
      </c>
      <c r="H20" s="122">
        <v>3</v>
      </c>
      <c r="I20" s="164">
        <v>0.2</v>
      </c>
      <c r="J20" s="122">
        <v>4</v>
      </c>
      <c r="K20" s="281" t="str">
        <f t="shared" si="3"/>
        <v>未把握型</v>
      </c>
      <c r="L20" s="301"/>
      <c r="M20" s="302"/>
      <c r="N20" s="303"/>
      <c r="O20" s="304"/>
      <c r="P20" s="305"/>
      <c r="Q20" s="306"/>
      <c r="R20" s="302"/>
      <c r="S20" s="306"/>
      <c r="T20" s="307"/>
      <c r="U20" s="111">
        <v>3.7256562235393732E-2</v>
      </c>
      <c r="V20" s="120">
        <v>220</v>
      </c>
      <c r="W20" s="172">
        <v>0.70454545454545459</v>
      </c>
      <c r="X20" s="173">
        <v>155</v>
      </c>
      <c r="Y20" s="174" t="s">
        <v>62</v>
      </c>
      <c r="Z20" s="168">
        <v>2.7272727272727271E-2</v>
      </c>
      <c r="AA20" s="120">
        <v>6</v>
      </c>
      <c r="AB20" s="168">
        <v>0.26818181818181819</v>
      </c>
      <c r="AC20" s="120">
        <v>59</v>
      </c>
      <c r="AD20" s="280"/>
      <c r="AE20" s="252">
        <v>7.2806201550387598E-2</v>
      </c>
      <c r="AF20" s="260">
        <v>1174</v>
      </c>
      <c r="AG20" s="169">
        <v>0.62436115843270867</v>
      </c>
      <c r="AH20" s="170">
        <v>733</v>
      </c>
      <c r="AI20" s="171" t="s">
        <v>77</v>
      </c>
      <c r="AJ20" s="164">
        <v>0.1362862010221465</v>
      </c>
      <c r="AK20" s="122">
        <v>160</v>
      </c>
      <c r="AL20" s="164">
        <v>0.2393526405451448</v>
      </c>
      <c r="AM20" s="122">
        <v>281</v>
      </c>
      <c r="AN20" s="278" t="str">
        <f t="shared" si="5"/>
        <v>未把握型</v>
      </c>
      <c r="AO20" s="121">
        <v>5.9674665228722924E-2</v>
      </c>
      <c r="AP20" s="122">
        <v>664</v>
      </c>
      <c r="AQ20" s="169">
        <v>0.5256024096385542</v>
      </c>
      <c r="AR20" s="170">
        <v>349</v>
      </c>
      <c r="AS20" s="171" t="s">
        <v>77</v>
      </c>
      <c r="AT20" s="164">
        <v>3.463855421686747E-2</v>
      </c>
      <c r="AU20" s="122">
        <v>23</v>
      </c>
      <c r="AV20" s="164">
        <v>0.43975903614457829</v>
      </c>
      <c r="AW20" s="122">
        <v>292</v>
      </c>
      <c r="AX20" s="278" t="str">
        <f t="shared" si="7"/>
        <v>未把握型</v>
      </c>
      <c r="AY20" s="121">
        <v>8.6835145459888338E-2</v>
      </c>
      <c r="AZ20" s="122">
        <v>591</v>
      </c>
      <c r="BA20" s="169">
        <v>0.68697123519458547</v>
      </c>
      <c r="BB20" s="122">
        <v>406</v>
      </c>
      <c r="BC20" s="171" t="s">
        <v>77</v>
      </c>
      <c r="BD20" s="164">
        <v>5.7529610829103212E-2</v>
      </c>
      <c r="BE20" s="122">
        <v>34</v>
      </c>
      <c r="BF20" s="164">
        <v>0.25549915397631134</v>
      </c>
      <c r="BG20" s="122">
        <v>151</v>
      </c>
      <c r="BH20" s="278" t="str">
        <f t="shared" si="6"/>
        <v>未把握型</v>
      </c>
      <c r="BI20" s="91">
        <f t="shared" si="0"/>
        <v>4</v>
      </c>
      <c r="BJ20" s="268">
        <f t="shared" si="1"/>
        <v>0</v>
      </c>
      <c r="BK20" s="268">
        <f t="shared" si="2"/>
        <v>4</v>
      </c>
      <c r="BL20" s="82"/>
      <c r="BM20" s="175" t="str">
        <f t="shared" si="8"/>
        <v>○</v>
      </c>
      <c r="BN20" s="297" t="s">
        <v>156</v>
      </c>
    </row>
    <row r="21" spans="1:66" ht="24.75" customHeight="1" x14ac:dyDescent="0.15">
      <c r="A21" s="292" t="s">
        <v>16</v>
      </c>
      <c r="B21" s="119">
        <v>0.14311334289813488</v>
      </c>
      <c r="C21" s="120">
        <v>399</v>
      </c>
      <c r="D21" s="165">
        <v>0.71679197994987465</v>
      </c>
      <c r="E21" s="166">
        <v>286</v>
      </c>
      <c r="F21" s="167" t="s">
        <v>62</v>
      </c>
      <c r="G21" s="168">
        <v>0</v>
      </c>
      <c r="H21" s="120">
        <v>0</v>
      </c>
      <c r="I21" s="168">
        <v>0.2832080200501253</v>
      </c>
      <c r="J21" s="120">
        <v>113</v>
      </c>
      <c r="K21" s="286"/>
      <c r="L21" s="301"/>
      <c r="M21" s="302"/>
      <c r="N21" s="303"/>
      <c r="O21" s="304"/>
      <c r="P21" s="305"/>
      <c r="Q21" s="306"/>
      <c r="R21" s="302"/>
      <c r="S21" s="306"/>
      <c r="T21" s="307"/>
      <c r="U21" s="319"/>
      <c r="V21" s="302"/>
      <c r="W21" s="303"/>
      <c r="X21" s="304"/>
      <c r="Y21" s="305"/>
      <c r="Z21" s="306"/>
      <c r="AA21" s="302"/>
      <c r="AB21" s="306"/>
      <c r="AC21" s="302"/>
      <c r="AD21" s="308" t="str">
        <f t="shared" si="4"/>
        <v/>
      </c>
      <c r="AE21" s="252">
        <v>8.3288482238966635E-2</v>
      </c>
      <c r="AF21" s="260">
        <v>619</v>
      </c>
      <c r="AG21" s="169">
        <v>0.60420032310177707</v>
      </c>
      <c r="AH21" s="170">
        <v>374</v>
      </c>
      <c r="AI21" s="171" t="s">
        <v>77</v>
      </c>
      <c r="AJ21" s="164">
        <v>0</v>
      </c>
      <c r="AK21" s="122">
        <v>0</v>
      </c>
      <c r="AL21" s="164">
        <v>0.39579967689822293</v>
      </c>
      <c r="AM21" s="122">
        <v>245</v>
      </c>
      <c r="AN21" s="278" t="str">
        <f t="shared" si="5"/>
        <v>未把握型</v>
      </c>
      <c r="AO21" s="241">
        <v>1.9707669568073575E-2</v>
      </c>
      <c r="AP21" s="242">
        <v>120</v>
      </c>
      <c r="AQ21" s="165">
        <v>0.82499999999999996</v>
      </c>
      <c r="AR21" s="166">
        <v>99</v>
      </c>
      <c r="AS21" s="167" t="s">
        <v>62</v>
      </c>
      <c r="AT21" s="168">
        <v>8.3333333333333332E-3</v>
      </c>
      <c r="AU21" s="120">
        <v>1</v>
      </c>
      <c r="AV21" s="168">
        <v>0.16666666666666666</v>
      </c>
      <c r="AW21" s="120">
        <v>20</v>
      </c>
      <c r="AX21" s="280"/>
      <c r="AY21" s="119">
        <v>8.7780548628428934E-2</v>
      </c>
      <c r="AZ21" s="120">
        <v>528</v>
      </c>
      <c r="BA21" s="165">
        <v>0.96401515151515149</v>
      </c>
      <c r="BB21" s="120">
        <v>509</v>
      </c>
      <c r="BC21" s="175" t="s">
        <v>62</v>
      </c>
      <c r="BD21" s="168">
        <v>0</v>
      </c>
      <c r="BE21" s="120">
        <v>0</v>
      </c>
      <c r="BF21" s="168">
        <v>3.5984848484848488E-2</v>
      </c>
      <c r="BG21" s="120">
        <v>19</v>
      </c>
      <c r="BH21" s="280"/>
      <c r="BI21" s="91">
        <f t="shared" si="0"/>
        <v>1</v>
      </c>
      <c r="BJ21" s="268">
        <f t="shared" si="1"/>
        <v>0</v>
      </c>
      <c r="BK21" s="268">
        <f t="shared" si="2"/>
        <v>1</v>
      </c>
      <c r="BL21" s="82"/>
      <c r="BM21" s="175" t="str">
        <f t="shared" si="8"/>
        <v>○</v>
      </c>
      <c r="BN21" s="297" t="s">
        <v>156</v>
      </c>
    </row>
    <row r="22" spans="1:66" ht="24.75" customHeight="1" x14ac:dyDescent="0.15">
      <c r="A22" s="292" t="s">
        <v>17</v>
      </c>
      <c r="B22" s="119">
        <v>8.101173020527859E-2</v>
      </c>
      <c r="C22" s="120">
        <v>663</v>
      </c>
      <c r="D22" s="165">
        <v>0.83710407239819007</v>
      </c>
      <c r="E22" s="166">
        <v>555</v>
      </c>
      <c r="F22" s="167" t="s">
        <v>62</v>
      </c>
      <c r="G22" s="168">
        <v>1.5082956259426848E-3</v>
      </c>
      <c r="H22" s="120">
        <v>1</v>
      </c>
      <c r="I22" s="168">
        <v>0.16138763197586728</v>
      </c>
      <c r="J22" s="120">
        <v>107</v>
      </c>
      <c r="K22" s="286"/>
      <c r="L22" s="301"/>
      <c r="M22" s="302"/>
      <c r="N22" s="303"/>
      <c r="O22" s="304"/>
      <c r="P22" s="305"/>
      <c r="Q22" s="306"/>
      <c r="R22" s="302"/>
      <c r="S22" s="306"/>
      <c r="T22" s="307"/>
      <c r="U22" s="111">
        <v>1.0498687664041995E-2</v>
      </c>
      <c r="V22" s="120">
        <v>144</v>
      </c>
      <c r="W22" s="165">
        <v>0.86805555555555558</v>
      </c>
      <c r="X22" s="166">
        <v>125</v>
      </c>
      <c r="Y22" s="167" t="s">
        <v>62</v>
      </c>
      <c r="Z22" s="168">
        <v>1.3888888888888888E-2</v>
      </c>
      <c r="AA22" s="120">
        <v>2</v>
      </c>
      <c r="AB22" s="168">
        <v>0.11805555555555555</v>
      </c>
      <c r="AC22" s="120">
        <v>17</v>
      </c>
      <c r="AD22" s="280"/>
      <c r="AE22" s="119">
        <v>6.0288196651833013E-2</v>
      </c>
      <c r="AF22" s="141">
        <v>1138</v>
      </c>
      <c r="AG22" s="172">
        <v>0.75922671353251314</v>
      </c>
      <c r="AH22" s="173">
        <v>864</v>
      </c>
      <c r="AI22" s="174" t="s">
        <v>62</v>
      </c>
      <c r="AJ22" s="168">
        <v>8.7873462214411243E-4</v>
      </c>
      <c r="AK22" s="120">
        <v>1</v>
      </c>
      <c r="AL22" s="168">
        <v>0.2398945518453427</v>
      </c>
      <c r="AM22" s="120">
        <v>273</v>
      </c>
      <c r="AN22" s="280"/>
      <c r="AO22" s="252">
        <v>3.4875444839857654E-2</v>
      </c>
      <c r="AP22" s="253">
        <v>294</v>
      </c>
      <c r="AQ22" s="169">
        <v>0.68707482993197277</v>
      </c>
      <c r="AR22" s="170">
        <v>202</v>
      </c>
      <c r="AS22" s="171" t="s">
        <v>77</v>
      </c>
      <c r="AT22" s="164">
        <v>0</v>
      </c>
      <c r="AU22" s="122">
        <v>0</v>
      </c>
      <c r="AV22" s="164">
        <v>0.31292517006802723</v>
      </c>
      <c r="AW22" s="122">
        <v>92</v>
      </c>
      <c r="AX22" s="278" t="str">
        <f t="shared" si="7"/>
        <v>未把握型</v>
      </c>
      <c r="AY22" s="241">
        <v>5.362673186634067E-2</v>
      </c>
      <c r="AZ22" s="242">
        <v>329</v>
      </c>
      <c r="BA22" s="165">
        <v>0.95136778115501519</v>
      </c>
      <c r="BB22" s="120">
        <v>313</v>
      </c>
      <c r="BC22" s="175" t="s">
        <v>62</v>
      </c>
      <c r="BD22" s="168">
        <v>0</v>
      </c>
      <c r="BE22" s="120">
        <v>0</v>
      </c>
      <c r="BF22" s="168">
        <v>4.8632218844984802E-2</v>
      </c>
      <c r="BG22" s="120">
        <v>16</v>
      </c>
      <c r="BH22" s="280"/>
      <c r="BI22" s="91">
        <f t="shared" si="0"/>
        <v>1</v>
      </c>
      <c r="BJ22" s="268">
        <f t="shared" si="1"/>
        <v>0</v>
      </c>
      <c r="BK22" s="268">
        <f t="shared" si="2"/>
        <v>1</v>
      </c>
      <c r="BL22" s="82"/>
      <c r="BM22" s="175" t="str">
        <f t="shared" si="8"/>
        <v>○</v>
      </c>
      <c r="BN22" s="297" t="s">
        <v>156</v>
      </c>
    </row>
    <row r="23" spans="1:66" ht="24.75" customHeight="1" x14ac:dyDescent="0.15">
      <c r="A23" s="292" t="s">
        <v>18</v>
      </c>
      <c r="B23" s="119">
        <v>0.11054739652870493</v>
      </c>
      <c r="C23" s="120">
        <v>414</v>
      </c>
      <c r="D23" s="165">
        <v>0.84299516908212557</v>
      </c>
      <c r="E23" s="166">
        <v>349</v>
      </c>
      <c r="F23" s="167" t="s">
        <v>62</v>
      </c>
      <c r="G23" s="168">
        <v>2.4154589371980676E-2</v>
      </c>
      <c r="H23" s="120">
        <v>10</v>
      </c>
      <c r="I23" s="168">
        <v>0.13285024154589373</v>
      </c>
      <c r="J23" s="120">
        <v>55</v>
      </c>
      <c r="K23" s="286"/>
      <c r="L23" s="301"/>
      <c r="M23" s="302"/>
      <c r="N23" s="303"/>
      <c r="O23" s="304"/>
      <c r="P23" s="305"/>
      <c r="Q23" s="306"/>
      <c r="R23" s="302"/>
      <c r="S23" s="306"/>
      <c r="T23" s="307"/>
      <c r="U23" s="111">
        <v>3.1521519498888664E-2</v>
      </c>
      <c r="V23" s="120">
        <v>156</v>
      </c>
      <c r="W23" s="165">
        <v>0.83333333333333337</v>
      </c>
      <c r="X23" s="166">
        <v>130</v>
      </c>
      <c r="Y23" s="167" t="s">
        <v>62</v>
      </c>
      <c r="Z23" s="168">
        <v>1.9230769230769232E-2</v>
      </c>
      <c r="AA23" s="120">
        <v>3</v>
      </c>
      <c r="AB23" s="168">
        <v>0.14743589743589744</v>
      </c>
      <c r="AC23" s="120">
        <v>23</v>
      </c>
      <c r="AD23" s="280"/>
      <c r="AE23" s="252">
        <v>8.9390810531750131E-2</v>
      </c>
      <c r="AF23" s="260">
        <v>6926</v>
      </c>
      <c r="AG23" s="169">
        <v>0.41077100779670805</v>
      </c>
      <c r="AH23" s="170">
        <v>2845</v>
      </c>
      <c r="AI23" s="171" t="s">
        <v>77</v>
      </c>
      <c r="AJ23" s="164">
        <v>0.15333525844643373</v>
      </c>
      <c r="AK23" s="122">
        <v>1062</v>
      </c>
      <c r="AL23" s="164">
        <v>0.43589373375685819</v>
      </c>
      <c r="AM23" s="122">
        <v>3019</v>
      </c>
      <c r="AN23" s="278" t="str">
        <f t="shared" si="5"/>
        <v>未把握型</v>
      </c>
      <c r="AO23" s="121">
        <v>1.1691815728989707E-2</v>
      </c>
      <c r="AP23" s="122">
        <v>117</v>
      </c>
      <c r="AQ23" s="169">
        <v>0.62393162393162394</v>
      </c>
      <c r="AR23" s="170">
        <v>73</v>
      </c>
      <c r="AS23" s="171" t="s">
        <v>77</v>
      </c>
      <c r="AT23" s="164">
        <v>3.4188034188034191E-2</v>
      </c>
      <c r="AU23" s="122">
        <v>4</v>
      </c>
      <c r="AV23" s="164">
        <v>0.34188034188034189</v>
      </c>
      <c r="AW23" s="122">
        <v>40</v>
      </c>
      <c r="AX23" s="278" t="str">
        <f t="shared" si="7"/>
        <v>未把握型</v>
      </c>
      <c r="AY23" s="121">
        <v>0.13149373504153175</v>
      </c>
      <c r="AZ23" s="122">
        <v>934</v>
      </c>
      <c r="BA23" s="169">
        <v>0.76445396145610278</v>
      </c>
      <c r="BB23" s="122">
        <v>714</v>
      </c>
      <c r="BC23" s="171" t="s">
        <v>77</v>
      </c>
      <c r="BD23" s="164">
        <v>5.3533190578158455E-3</v>
      </c>
      <c r="BE23" s="122">
        <v>5</v>
      </c>
      <c r="BF23" s="164">
        <v>0.23019271948608136</v>
      </c>
      <c r="BG23" s="122">
        <v>215</v>
      </c>
      <c r="BH23" s="278" t="str">
        <f t="shared" si="6"/>
        <v>未把握型</v>
      </c>
      <c r="BI23" s="91">
        <f t="shared" si="0"/>
        <v>3</v>
      </c>
      <c r="BJ23" s="268">
        <f t="shared" si="1"/>
        <v>0</v>
      </c>
      <c r="BK23" s="268">
        <f t="shared" si="2"/>
        <v>3</v>
      </c>
      <c r="BL23" s="82"/>
      <c r="BM23" s="175" t="str">
        <f t="shared" si="8"/>
        <v>○</v>
      </c>
      <c r="BN23" s="297" t="s">
        <v>156</v>
      </c>
    </row>
    <row r="24" spans="1:66" ht="24.75" customHeight="1" x14ac:dyDescent="0.15">
      <c r="A24" s="292" t="s">
        <v>19</v>
      </c>
      <c r="B24" s="119">
        <v>0.13354894691172992</v>
      </c>
      <c r="C24" s="120">
        <v>1693</v>
      </c>
      <c r="D24" s="165">
        <v>0.88363851151801531</v>
      </c>
      <c r="E24" s="166">
        <v>1496</v>
      </c>
      <c r="F24" s="167" t="s">
        <v>62</v>
      </c>
      <c r="G24" s="168">
        <v>3.1305375073833429E-2</v>
      </c>
      <c r="H24" s="120">
        <v>53</v>
      </c>
      <c r="I24" s="168">
        <v>8.505611340815121E-2</v>
      </c>
      <c r="J24" s="120">
        <v>144</v>
      </c>
      <c r="K24" s="286"/>
      <c r="L24" s="301"/>
      <c r="M24" s="302"/>
      <c r="N24" s="303"/>
      <c r="O24" s="304"/>
      <c r="P24" s="305"/>
      <c r="Q24" s="306"/>
      <c r="R24" s="302"/>
      <c r="S24" s="306"/>
      <c r="T24" s="307"/>
      <c r="U24" s="257">
        <v>1.9698683106555284E-2</v>
      </c>
      <c r="V24" s="253">
        <v>540</v>
      </c>
      <c r="W24" s="169">
        <v>0.68888888888888888</v>
      </c>
      <c r="X24" s="170">
        <v>372</v>
      </c>
      <c r="Y24" s="171" t="s">
        <v>77</v>
      </c>
      <c r="Z24" s="164">
        <v>8.8888888888888892E-2</v>
      </c>
      <c r="AA24" s="122">
        <v>48</v>
      </c>
      <c r="AB24" s="164">
        <v>0.22222222222222221</v>
      </c>
      <c r="AC24" s="122">
        <v>120</v>
      </c>
      <c r="AD24" s="278" t="str">
        <f t="shared" si="4"/>
        <v>未把握型</v>
      </c>
      <c r="AE24" s="121">
        <v>5.4902896895087726E-2</v>
      </c>
      <c r="AF24" s="140">
        <v>3220</v>
      </c>
      <c r="AG24" s="169">
        <v>0.50652173913043474</v>
      </c>
      <c r="AH24" s="170">
        <v>1631</v>
      </c>
      <c r="AI24" s="171" t="s">
        <v>77</v>
      </c>
      <c r="AJ24" s="164">
        <v>0.19596273291925465</v>
      </c>
      <c r="AK24" s="122">
        <v>631</v>
      </c>
      <c r="AL24" s="164">
        <v>0.29751552795031055</v>
      </c>
      <c r="AM24" s="122">
        <v>958</v>
      </c>
      <c r="AN24" s="278" t="str">
        <f t="shared" si="5"/>
        <v>未把握型</v>
      </c>
      <c r="AO24" s="241">
        <v>1.3310459062943682E-2</v>
      </c>
      <c r="AP24" s="242">
        <v>225</v>
      </c>
      <c r="AQ24" s="165">
        <v>0.78222222222222226</v>
      </c>
      <c r="AR24" s="166">
        <v>176</v>
      </c>
      <c r="AS24" s="167" t="s">
        <v>62</v>
      </c>
      <c r="AT24" s="168">
        <v>1.3333333333333334E-2</v>
      </c>
      <c r="AU24" s="120">
        <v>3</v>
      </c>
      <c r="AV24" s="168">
        <v>0.20444444444444446</v>
      </c>
      <c r="AW24" s="120">
        <v>46</v>
      </c>
      <c r="AX24" s="280"/>
      <c r="AY24" s="119">
        <v>9.1525220416241823E-2</v>
      </c>
      <c r="AZ24" s="120">
        <v>1526</v>
      </c>
      <c r="BA24" s="165">
        <v>0.95478374836172997</v>
      </c>
      <c r="BB24" s="120">
        <v>1457</v>
      </c>
      <c r="BC24" s="175" t="s">
        <v>62</v>
      </c>
      <c r="BD24" s="168">
        <v>8.5190039318479693E-3</v>
      </c>
      <c r="BE24" s="120">
        <v>13</v>
      </c>
      <c r="BF24" s="168">
        <v>3.669724770642202E-2</v>
      </c>
      <c r="BG24" s="120">
        <v>56</v>
      </c>
      <c r="BH24" s="280"/>
      <c r="BI24" s="91">
        <f t="shared" si="0"/>
        <v>2</v>
      </c>
      <c r="BJ24" s="268">
        <f t="shared" si="1"/>
        <v>0</v>
      </c>
      <c r="BK24" s="268">
        <f t="shared" si="2"/>
        <v>2</v>
      </c>
      <c r="BL24" s="82"/>
      <c r="BM24" s="175" t="str">
        <f t="shared" si="8"/>
        <v>○</v>
      </c>
      <c r="BN24" s="297" t="s">
        <v>156</v>
      </c>
    </row>
    <row r="25" spans="1:66" ht="24.75" customHeight="1" x14ac:dyDescent="0.15">
      <c r="A25" s="292" t="s">
        <v>20</v>
      </c>
      <c r="B25" s="301"/>
      <c r="C25" s="302"/>
      <c r="D25" s="303"/>
      <c r="E25" s="304"/>
      <c r="F25" s="305"/>
      <c r="G25" s="306"/>
      <c r="H25" s="302"/>
      <c r="I25" s="306"/>
      <c r="J25" s="302"/>
      <c r="K25" s="308" t="str">
        <f t="shared" si="3"/>
        <v/>
      </c>
      <c r="L25" s="301"/>
      <c r="M25" s="302"/>
      <c r="N25" s="303"/>
      <c r="O25" s="304"/>
      <c r="P25" s="305"/>
      <c r="Q25" s="306"/>
      <c r="R25" s="302"/>
      <c r="S25" s="306"/>
      <c r="T25" s="307"/>
      <c r="U25" s="257">
        <v>3.7382102599493906E-2</v>
      </c>
      <c r="V25" s="253">
        <v>325</v>
      </c>
      <c r="W25" s="169">
        <v>0.53230769230769226</v>
      </c>
      <c r="X25" s="170">
        <v>173</v>
      </c>
      <c r="Y25" s="171" t="s">
        <v>77</v>
      </c>
      <c r="Z25" s="164">
        <v>0</v>
      </c>
      <c r="AA25" s="122">
        <v>0</v>
      </c>
      <c r="AB25" s="164">
        <v>0.46769230769230768</v>
      </c>
      <c r="AC25" s="122">
        <v>152</v>
      </c>
      <c r="AD25" s="278" t="str">
        <f t="shared" si="4"/>
        <v>未把握型</v>
      </c>
      <c r="AE25" s="121">
        <v>7.5780368559608874E-2</v>
      </c>
      <c r="AF25" s="140">
        <v>1612</v>
      </c>
      <c r="AG25" s="169">
        <v>0.59863523573200994</v>
      </c>
      <c r="AH25" s="170">
        <v>965</v>
      </c>
      <c r="AI25" s="171" t="s">
        <v>77</v>
      </c>
      <c r="AJ25" s="164">
        <v>0</v>
      </c>
      <c r="AK25" s="122">
        <v>0</v>
      </c>
      <c r="AL25" s="164">
        <v>0.40136476426799006</v>
      </c>
      <c r="AM25" s="122">
        <v>647</v>
      </c>
      <c r="AN25" s="278" t="str">
        <f t="shared" si="5"/>
        <v>未把握型</v>
      </c>
      <c r="AO25" s="121">
        <v>2.4282895735316435E-2</v>
      </c>
      <c r="AP25" s="122">
        <v>320</v>
      </c>
      <c r="AQ25" s="169">
        <v>0.65</v>
      </c>
      <c r="AR25" s="170">
        <v>208</v>
      </c>
      <c r="AS25" s="171" t="s">
        <v>77</v>
      </c>
      <c r="AT25" s="164">
        <v>0</v>
      </c>
      <c r="AU25" s="122">
        <v>0</v>
      </c>
      <c r="AV25" s="164">
        <v>0.35</v>
      </c>
      <c r="AW25" s="122">
        <v>112</v>
      </c>
      <c r="AX25" s="278" t="str">
        <f t="shared" si="7"/>
        <v>未把握型</v>
      </c>
      <c r="AY25" s="241">
        <v>5.4547219256527224E-2</v>
      </c>
      <c r="AZ25" s="242">
        <v>562</v>
      </c>
      <c r="BA25" s="165">
        <v>0.92704626334519569</v>
      </c>
      <c r="BB25" s="120">
        <v>521</v>
      </c>
      <c r="BC25" s="175" t="s">
        <v>62</v>
      </c>
      <c r="BD25" s="168">
        <v>2.3131672597864767E-2</v>
      </c>
      <c r="BE25" s="120">
        <v>13</v>
      </c>
      <c r="BF25" s="168">
        <v>4.9822064056939501E-2</v>
      </c>
      <c r="BG25" s="120">
        <v>28</v>
      </c>
      <c r="BH25" s="280"/>
      <c r="BI25" s="91">
        <f t="shared" si="0"/>
        <v>3</v>
      </c>
      <c r="BJ25" s="268">
        <f t="shared" si="1"/>
        <v>0</v>
      </c>
      <c r="BK25" s="268">
        <f t="shared" si="2"/>
        <v>3</v>
      </c>
      <c r="BL25" s="82"/>
      <c r="BM25" s="175" t="str">
        <f t="shared" si="8"/>
        <v>○</v>
      </c>
      <c r="BN25" s="297" t="s">
        <v>156</v>
      </c>
    </row>
    <row r="26" spans="1:66" ht="24.75" customHeight="1" x14ac:dyDescent="0.15">
      <c r="A26" s="292" t="s">
        <v>21</v>
      </c>
      <c r="B26" s="119">
        <v>7.3879885605338411E-2</v>
      </c>
      <c r="C26" s="120">
        <v>155</v>
      </c>
      <c r="D26" s="165">
        <v>0.93548387096774188</v>
      </c>
      <c r="E26" s="166">
        <v>145</v>
      </c>
      <c r="F26" s="167" t="s">
        <v>62</v>
      </c>
      <c r="G26" s="168">
        <v>6.4516129032258064E-3</v>
      </c>
      <c r="H26" s="120">
        <v>1</v>
      </c>
      <c r="I26" s="168">
        <v>5.8064516129032261E-2</v>
      </c>
      <c r="J26" s="120">
        <v>9</v>
      </c>
      <c r="K26" s="286"/>
      <c r="L26" s="301"/>
      <c r="M26" s="302"/>
      <c r="N26" s="303"/>
      <c r="O26" s="304"/>
      <c r="P26" s="305"/>
      <c r="Q26" s="306"/>
      <c r="R26" s="302"/>
      <c r="S26" s="306"/>
      <c r="T26" s="307"/>
      <c r="U26" s="257">
        <v>2.497945081430502E-2</v>
      </c>
      <c r="V26" s="253">
        <v>1793</v>
      </c>
      <c r="W26" s="169">
        <v>0.46068042387060792</v>
      </c>
      <c r="X26" s="170">
        <v>826</v>
      </c>
      <c r="Y26" s="171" t="s">
        <v>77</v>
      </c>
      <c r="Z26" s="164">
        <v>0</v>
      </c>
      <c r="AA26" s="122">
        <v>0</v>
      </c>
      <c r="AB26" s="164">
        <v>0.53931957612939208</v>
      </c>
      <c r="AC26" s="122">
        <v>967</v>
      </c>
      <c r="AD26" s="278" t="str">
        <f t="shared" si="4"/>
        <v>未把握型</v>
      </c>
      <c r="AE26" s="121">
        <v>7.5726200747771061E-2</v>
      </c>
      <c r="AF26" s="140">
        <v>2633</v>
      </c>
      <c r="AG26" s="169">
        <v>0.58298518799848087</v>
      </c>
      <c r="AH26" s="170">
        <v>1535</v>
      </c>
      <c r="AI26" s="171" t="s">
        <v>77</v>
      </c>
      <c r="AJ26" s="164">
        <v>3.1522977592100265E-2</v>
      </c>
      <c r="AK26" s="122">
        <v>83</v>
      </c>
      <c r="AL26" s="164">
        <v>0.38549183440941892</v>
      </c>
      <c r="AM26" s="122">
        <v>1015</v>
      </c>
      <c r="AN26" s="278" t="str">
        <f t="shared" si="5"/>
        <v>未把握型</v>
      </c>
      <c r="AO26" s="241">
        <v>2.3984550211811614E-2</v>
      </c>
      <c r="AP26" s="242">
        <v>385</v>
      </c>
      <c r="AQ26" s="165">
        <v>0.70389610389610391</v>
      </c>
      <c r="AR26" s="166">
        <v>271</v>
      </c>
      <c r="AS26" s="167" t="s">
        <v>62</v>
      </c>
      <c r="AT26" s="168">
        <v>0</v>
      </c>
      <c r="AU26" s="120">
        <v>0</v>
      </c>
      <c r="AV26" s="168">
        <v>0.29610389610389609</v>
      </c>
      <c r="AW26" s="120">
        <v>114</v>
      </c>
      <c r="AX26" s="280"/>
      <c r="AY26" s="241">
        <v>8.1002728512960434E-2</v>
      </c>
      <c r="AZ26" s="242">
        <v>475</v>
      </c>
      <c r="BA26" s="165">
        <v>0.9073684210526316</v>
      </c>
      <c r="BB26" s="120">
        <v>431</v>
      </c>
      <c r="BC26" s="175" t="s">
        <v>62</v>
      </c>
      <c r="BD26" s="168">
        <v>6.3157894736842104E-3</v>
      </c>
      <c r="BE26" s="120">
        <v>3</v>
      </c>
      <c r="BF26" s="168">
        <v>8.6315789473684207E-2</v>
      </c>
      <c r="BG26" s="120">
        <v>41</v>
      </c>
      <c r="BH26" s="280"/>
      <c r="BI26" s="91">
        <f t="shared" si="0"/>
        <v>2</v>
      </c>
      <c r="BJ26" s="268">
        <f t="shared" si="1"/>
        <v>0</v>
      </c>
      <c r="BK26" s="268">
        <f t="shared" si="2"/>
        <v>2</v>
      </c>
      <c r="BL26" s="82"/>
      <c r="BM26" s="175" t="str">
        <f t="shared" si="8"/>
        <v>○</v>
      </c>
      <c r="BN26" s="297" t="s">
        <v>156</v>
      </c>
    </row>
    <row r="27" spans="1:66" ht="24.75" customHeight="1" x14ac:dyDescent="0.15">
      <c r="A27" s="292" t="s">
        <v>22</v>
      </c>
      <c r="B27" s="119">
        <v>0.24727022611985211</v>
      </c>
      <c r="C27" s="120">
        <v>2876</v>
      </c>
      <c r="D27" s="169">
        <v>0.52294853963838661</v>
      </c>
      <c r="E27" s="170">
        <v>1504</v>
      </c>
      <c r="F27" s="171" t="s">
        <v>77</v>
      </c>
      <c r="G27" s="164">
        <v>3.0250347705146036E-2</v>
      </c>
      <c r="H27" s="122">
        <v>87</v>
      </c>
      <c r="I27" s="164">
        <v>0.44680111265646733</v>
      </c>
      <c r="J27" s="122">
        <v>1285</v>
      </c>
      <c r="K27" s="281" t="str">
        <f t="shared" si="3"/>
        <v>未把握型</v>
      </c>
      <c r="L27" s="301"/>
      <c r="M27" s="302"/>
      <c r="N27" s="303"/>
      <c r="O27" s="304"/>
      <c r="P27" s="305"/>
      <c r="Q27" s="306"/>
      <c r="R27" s="302"/>
      <c r="S27" s="306"/>
      <c r="T27" s="307"/>
      <c r="U27" s="111">
        <v>2.0016492990479046E-2</v>
      </c>
      <c r="V27" s="120">
        <v>534</v>
      </c>
      <c r="W27" s="165">
        <v>0.90074906367041196</v>
      </c>
      <c r="X27" s="166">
        <v>481</v>
      </c>
      <c r="Y27" s="167" t="s">
        <v>62</v>
      </c>
      <c r="Z27" s="168">
        <v>0</v>
      </c>
      <c r="AA27" s="120">
        <v>0</v>
      </c>
      <c r="AB27" s="168">
        <v>9.9250936329588021E-2</v>
      </c>
      <c r="AC27" s="120">
        <v>53</v>
      </c>
      <c r="AD27" s="280"/>
      <c r="AE27" s="252">
        <v>0.16618212510550501</v>
      </c>
      <c r="AF27" s="260">
        <v>3544</v>
      </c>
      <c r="AG27" s="169">
        <v>0.55784424379232511</v>
      </c>
      <c r="AH27" s="170">
        <v>1977</v>
      </c>
      <c r="AI27" s="171" t="s">
        <v>77</v>
      </c>
      <c r="AJ27" s="164">
        <v>7.5338600451467272E-2</v>
      </c>
      <c r="AK27" s="122">
        <v>267</v>
      </c>
      <c r="AL27" s="164">
        <v>0.36681715575620766</v>
      </c>
      <c r="AM27" s="122">
        <v>1300</v>
      </c>
      <c r="AN27" s="278" t="str">
        <f t="shared" si="5"/>
        <v>未把握型</v>
      </c>
      <c r="AO27" s="121">
        <v>2.8786150439508825E-2</v>
      </c>
      <c r="AP27" s="122">
        <v>429</v>
      </c>
      <c r="AQ27" s="169">
        <v>0.61538461538461542</v>
      </c>
      <c r="AR27" s="170">
        <v>264</v>
      </c>
      <c r="AS27" s="171" t="s">
        <v>77</v>
      </c>
      <c r="AT27" s="164">
        <v>0.17715617715617715</v>
      </c>
      <c r="AU27" s="122">
        <v>76</v>
      </c>
      <c r="AV27" s="164">
        <v>0.20745920745920746</v>
      </c>
      <c r="AW27" s="122">
        <v>89</v>
      </c>
      <c r="AX27" s="278" t="str">
        <f t="shared" si="7"/>
        <v>未把握型</v>
      </c>
      <c r="AY27" s="241">
        <v>8.7505022097227797E-2</v>
      </c>
      <c r="AZ27" s="242">
        <v>1089</v>
      </c>
      <c r="BA27" s="165">
        <v>0.91919191919191923</v>
      </c>
      <c r="BB27" s="120">
        <v>1001</v>
      </c>
      <c r="BC27" s="175" t="s">
        <v>62</v>
      </c>
      <c r="BD27" s="168">
        <v>1.8365472910927456E-2</v>
      </c>
      <c r="BE27" s="120">
        <v>20</v>
      </c>
      <c r="BF27" s="168">
        <v>6.2442607897153349E-2</v>
      </c>
      <c r="BG27" s="120">
        <v>68</v>
      </c>
      <c r="BH27" s="280"/>
      <c r="BI27" s="91">
        <f t="shared" si="0"/>
        <v>3</v>
      </c>
      <c r="BJ27" s="268">
        <f t="shared" si="1"/>
        <v>0</v>
      </c>
      <c r="BK27" s="268">
        <f t="shared" si="2"/>
        <v>3</v>
      </c>
      <c r="BL27" s="82"/>
      <c r="BM27" s="175" t="str">
        <f t="shared" si="8"/>
        <v>○</v>
      </c>
      <c r="BN27" s="297" t="s">
        <v>156</v>
      </c>
    </row>
    <row r="28" spans="1:66" s="95" customFormat="1" ht="24.75" customHeight="1" x14ac:dyDescent="0.15">
      <c r="A28" s="293" t="s">
        <v>23</v>
      </c>
      <c r="B28" s="241">
        <v>6.9993913572732802E-3</v>
      </c>
      <c r="C28" s="242">
        <v>46</v>
      </c>
      <c r="D28" s="172">
        <v>0.97826086956521741</v>
      </c>
      <c r="E28" s="173">
        <v>45</v>
      </c>
      <c r="F28" s="174" t="s">
        <v>62</v>
      </c>
      <c r="G28" s="219">
        <v>0</v>
      </c>
      <c r="H28" s="242">
        <v>0</v>
      </c>
      <c r="I28" s="219">
        <v>2.1739130434782608E-2</v>
      </c>
      <c r="J28" s="242">
        <v>1</v>
      </c>
      <c r="K28" s="287"/>
      <c r="L28" s="301"/>
      <c r="M28" s="302"/>
      <c r="N28" s="303"/>
      <c r="O28" s="304"/>
      <c r="P28" s="305"/>
      <c r="Q28" s="306"/>
      <c r="R28" s="302"/>
      <c r="S28" s="306"/>
      <c r="T28" s="307"/>
      <c r="U28" s="243">
        <v>9.8643118673271586E-3</v>
      </c>
      <c r="V28" s="242">
        <v>229</v>
      </c>
      <c r="W28" s="172">
        <v>0.97379912663755464</v>
      </c>
      <c r="X28" s="173">
        <v>223</v>
      </c>
      <c r="Y28" s="174" t="s">
        <v>62</v>
      </c>
      <c r="Z28" s="219">
        <v>2.1834061135371178E-2</v>
      </c>
      <c r="AA28" s="242">
        <v>5</v>
      </c>
      <c r="AB28" s="219">
        <v>4.3668122270742356E-3</v>
      </c>
      <c r="AC28" s="242">
        <v>1</v>
      </c>
      <c r="AD28" s="279"/>
      <c r="AE28" s="241">
        <v>6.1860728439328175E-2</v>
      </c>
      <c r="AF28" s="244">
        <v>3278</v>
      </c>
      <c r="AG28" s="172">
        <v>0.79377669310555221</v>
      </c>
      <c r="AH28" s="173">
        <v>2602</v>
      </c>
      <c r="AI28" s="174" t="s">
        <v>62</v>
      </c>
      <c r="AJ28" s="219">
        <v>0.17754728492983526</v>
      </c>
      <c r="AK28" s="242">
        <v>582</v>
      </c>
      <c r="AL28" s="219">
        <v>2.867602196461257E-2</v>
      </c>
      <c r="AM28" s="242">
        <v>94</v>
      </c>
      <c r="AN28" s="279"/>
      <c r="AO28" s="241">
        <v>2.2665236888282318E-2</v>
      </c>
      <c r="AP28" s="242">
        <v>465</v>
      </c>
      <c r="AQ28" s="172">
        <v>0.96989247311827953</v>
      </c>
      <c r="AR28" s="173">
        <v>451</v>
      </c>
      <c r="AS28" s="174" t="s">
        <v>62</v>
      </c>
      <c r="AT28" s="219">
        <v>1.5053763440860216E-2</v>
      </c>
      <c r="AU28" s="242">
        <v>7</v>
      </c>
      <c r="AV28" s="219">
        <v>1.5053763440860216E-2</v>
      </c>
      <c r="AW28" s="242">
        <v>7</v>
      </c>
      <c r="AX28" s="279"/>
      <c r="AY28" s="241">
        <v>4.0738770236376072E-2</v>
      </c>
      <c r="AZ28" s="242">
        <v>536</v>
      </c>
      <c r="BA28" s="172">
        <v>0.98134328358208955</v>
      </c>
      <c r="BB28" s="242">
        <v>526</v>
      </c>
      <c r="BC28" s="245" t="s">
        <v>62</v>
      </c>
      <c r="BD28" s="219">
        <v>1.1194029850746268E-2</v>
      </c>
      <c r="BE28" s="242">
        <v>6</v>
      </c>
      <c r="BF28" s="219">
        <v>7.462686567164179E-3</v>
      </c>
      <c r="BG28" s="242">
        <v>4</v>
      </c>
      <c r="BH28" s="279"/>
      <c r="BI28" s="246">
        <f t="shared" si="0"/>
        <v>0</v>
      </c>
      <c r="BJ28" s="247">
        <f t="shared" si="1"/>
        <v>0</v>
      </c>
      <c r="BK28" s="247">
        <f t="shared" si="2"/>
        <v>0</v>
      </c>
      <c r="BL28" s="247"/>
      <c r="BM28" s="245" t="s">
        <v>138</v>
      </c>
      <c r="BN28" s="298" t="s">
        <v>158</v>
      </c>
    </row>
    <row r="29" spans="1:66" ht="24.75" customHeight="1" x14ac:dyDescent="0.15">
      <c r="A29" s="292" t="s">
        <v>24</v>
      </c>
      <c r="B29" s="241">
        <v>0.10075566750629723</v>
      </c>
      <c r="C29" s="242">
        <v>120</v>
      </c>
      <c r="D29" s="172">
        <v>0.89166666666666672</v>
      </c>
      <c r="E29" s="173">
        <v>107</v>
      </c>
      <c r="F29" s="174" t="s">
        <v>62</v>
      </c>
      <c r="G29" s="219">
        <v>4.1666666666666664E-2</v>
      </c>
      <c r="H29" s="242">
        <v>5</v>
      </c>
      <c r="I29" s="219">
        <v>6.6666666666666666E-2</v>
      </c>
      <c r="J29" s="242">
        <v>8</v>
      </c>
      <c r="K29" s="287"/>
      <c r="L29" s="301"/>
      <c r="M29" s="302"/>
      <c r="N29" s="303"/>
      <c r="O29" s="304"/>
      <c r="P29" s="305"/>
      <c r="Q29" s="306"/>
      <c r="R29" s="302"/>
      <c r="S29" s="306"/>
      <c r="T29" s="307"/>
      <c r="U29" s="111">
        <v>1.2903225806451613E-2</v>
      </c>
      <c r="V29" s="120">
        <v>12</v>
      </c>
      <c r="W29" s="165">
        <v>1</v>
      </c>
      <c r="X29" s="166">
        <v>12</v>
      </c>
      <c r="Y29" s="167" t="s">
        <v>62</v>
      </c>
      <c r="Z29" s="168">
        <v>0</v>
      </c>
      <c r="AA29" s="120">
        <v>0</v>
      </c>
      <c r="AB29" s="168">
        <v>0</v>
      </c>
      <c r="AC29" s="120">
        <v>0</v>
      </c>
      <c r="AD29" s="280" t="str">
        <f t="shared" si="4"/>
        <v/>
      </c>
      <c r="AE29" s="252">
        <v>8.8706337153113352E-2</v>
      </c>
      <c r="AF29" s="260">
        <v>1285</v>
      </c>
      <c r="AG29" s="169">
        <v>0.45447470817120622</v>
      </c>
      <c r="AH29" s="170">
        <v>584</v>
      </c>
      <c r="AI29" s="171" t="s">
        <v>77</v>
      </c>
      <c r="AJ29" s="164">
        <v>0.14474708171206227</v>
      </c>
      <c r="AK29" s="122">
        <v>186</v>
      </c>
      <c r="AL29" s="164">
        <v>0.40077821011673154</v>
      </c>
      <c r="AM29" s="122">
        <v>515</v>
      </c>
      <c r="AN29" s="278" t="str">
        <f t="shared" si="5"/>
        <v>未把握型</v>
      </c>
      <c r="AO29" s="121">
        <v>2.0939276099311996E-2</v>
      </c>
      <c r="AP29" s="122">
        <v>70</v>
      </c>
      <c r="AQ29" s="169">
        <v>0.6</v>
      </c>
      <c r="AR29" s="170">
        <v>42</v>
      </c>
      <c r="AS29" s="171" t="s">
        <v>77</v>
      </c>
      <c r="AT29" s="164">
        <v>0</v>
      </c>
      <c r="AU29" s="122">
        <v>0</v>
      </c>
      <c r="AV29" s="164">
        <v>0.4</v>
      </c>
      <c r="AW29" s="122">
        <v>28</v>
      </c>
      <c r="AX29" s="278" t="str">
        <f t="shared" si="7"/>
        <v>未把握型</v>
      </c>
      <c r="AY29" s="241">
        <v>0.14514378730330982</v>
      </c>
      <c r="AZ29" s="242">
        <v>535</v>
      </c>
      <c r="BA29" s="165">
        <v>0.87850467289719625</v>
      </c>
      <c r="BB29" s="120">
        <v>470</v>
      </c>
      <c r="BC29" s="175" t="s">
        <v>62</v>
      </c>
      <c r="BD29" s="168">
        <v>2.8037383177570093E-2</v>
      </c>
      <c r="BE29" s="120">
        <v>15</v>
      </c>
      <c r="BF29" s="168">
        <v>9.3457943925233641E-2</v>
      </c>
      <c r="BG29" s="120">
        <v>50</v>
      </c>
      <c r="BH29" s="280"/>
      <c r="BI29" s="91">
        <f t="shared" si="0"/>
        <v>2</v>
      </c>
      <c r="BJ29" s="268">
        <f t="shared" si="1"/>
        <v>0</v>
      </c>
      <c r="BK29" s="82">
        <f t="shared" si="2"/>
        <v>2</v>
      </c>
      <c r="BL29" s="82"/>
      <c r="BM29" s="175" t="str">
        <f t="shared" si="8"/>
        <v>○</v>
      </c>
      <c r="BN29" s="297" t="s">
        <v>156</v>
      </c>
    </row>
    <row r="30" spans="1:66" ht="24.75" customHeight="1" x14ac:dyDescent="0.15">
      <c r="A30" s="292" t="s">
        <v>25</v>
      </c>
      <c r="B30" s="241">
        <v>6.3157894736842107E-2</v>
      </c>
      <c r="C30" s="242">
        <v>24</v>
      </c>
      <c r="D30" s="172">
        <v>0.79166666666666663</v>
      </c>
      <c r="E30" s="173">
        <v>19</v>
      </c>
      <c r="F30" s="174" t="s">
        <v>62</v>
      </c>
      <c r="G30" s="219">
        <v>0</v>
      </c>
      <c r="H30" s="242">
        <v>0</v>
      </c>
      <c r="I30" s="219">
        <v>0.20833333333333334</v>
      </c>
      <c r="J30" s="242">
        <v>5</v>
      </c>
      <c r="K30" s="287"/>
      <c r="L30" s="301"/>
      <c r="M30" s="302"/>
      <c r="N30" s="303"/>
      <c r="O30" s="304"/>
      <c r="P30" s="305"/>
      <c r="Q30" s="306"/>
      <c r="R30" s="302"/>
      <c r="S30" s="306"/>
      <c r="T30" s="307"/>
      <c r="U30" s="257">
        <v>7.6655052264808357E-2</v>
      </c>
      <c r="V30" s="253">
        <v>22</v>
      </c>
      <c r="W30" s="169">
        <v>0.68181818181818177</v>
      </c>
      <c r="X30" s="170">
        <v>15</v>
      </c>
      <c r="Y30" s="171" t="s">
        <v>77</v>
      </c>
      <c r="Z30" s="164">
        <v>0</v>
      </c>
      <c r="AA30" s="122">
        <v>0</v>
      </c>
      <c r="AB30" s="164">
        <v>0.31818181818181818</v>
      </c>
      <c r="AC30" s="122">
        <v>7</v>
      </c>
      <c r="AD30" s="278" t="str">
        <f t="shared" si="4"/>
        <v>未把握型</v>
      </c>
      <c r="AE30" s="121">
        <v>7.2572140734349533E-2</v>
      </c>
      <c r="AF30" s="140">
        <v>1514</v>
      </c>
      <c r="AG30" s="169">
        <v>0.38639365918097757</v>
      </c>
      <c r="AH30" s="170">
        <v>585</v>
      </c>
      <c r="AI30" s="171" t="s">
        <v>77</v>
      </c>
      <c r="AJ30" s="164">
        <v>0</v>
      </c>
      <c r="AK30" s="122">
        <v>0</v>
      </c>
      <c r="AL30" s="164">
        <v>0.61360634081902243</v>
      </c>
      <c r="AM30" s="122">
        <v>929</v>
      </c>
      <c r="AN30" s="278" t="str">
        <f t="shared" si="5"/>
        <v>未把握型</v>
      </c>
      <c r="AO30" s="121">
        <v>4.0307101727447218E-2</v>
      </c>
      <c r="AP30" s="122">
        <v>252</v>
      </c>
      <c r="AQ30" s="169">
        <v>0.6071428571428571</v>
      </c>
      <c r="AR30" s="170">
        <v>153</v>
      </c>
      <c r="AS30" s="171" t="s">
        <v>77</v>
      </c>
      <c r="AT30" s="164">
        <v>7.9365079365079361E-3</v>
      </c>
      <c r="AU30" s="122">
        <v>2</v>
      </c>
      <c r="AV30" s="164">
        <v>0.38492063492063494</v>
      </c>
      <c r="AW30" s="122">
        <v>97</v>
      </c>
      <c r="AX30" s="278" t="str">
        <f t="shared" si="7"/>
        <v>未把握型</v>
      </c>
      <c r="AY30" s="121">
        <v>0.10371730151445617</v>
      </c>
      <c r="AZ30" s="122">
        <v>226</v>
      </c>
      <c r="BA30" s="169">
        <v>0.75221238938053092</v>
      </c>
      <c r="BB30" s="122">
        <v>170</v>
      </c>
      <c r="BC30" s="171" t="s">
        <v>77</v>
      </c>
      <c r="BD30" s="164">
        <v>0</v>
      </c>
      <c r="BE30" s="122">
        <v>0</v>
      </c>
      <c r="BF30" s="164">
        <v>0.24778761061946902</v>
      </c>
      <c r="BG30" s="122">
        <v>56</v>
      </c>
      <c r="BH30" s="278" t="str">
        <f t="shared" si="6"/>
        <v>未把握型</v>
      </c>
      <c r="BI30" s="91">
        <f t="shared" si="0"/>
        <v>4</v>
      </c>
      <c r="BJ30" s="268">
        <f t="shared" si="1"/>
        <v>0</v>
      </c>
      <c r="BK30" s="82">
        <f t="shared" si="2"/>
        <v>4</v>
      </c>
      <c r="BL30" s="82"/>
      <c r="BM30" s="175" t="str">
        <f t="shared" si="8"/>
        <v>○</v>
      </c>
      <c r="BN30" s="297" t="s">
        <v>156</v>
      </c>
    </row>
    <row r="31" spans="1:66" ht="24.75" customHeight="1" x14ac:dyDescent="0.15">
      <c r="A31" s="292" t="s">
        <v>26</v>
      </c>
      <c r="B31" s="241">
        <v>0.10401647785787847</v>
      </c>
      <c r="C31" s="242">
        <v>101</v>
      </c>
      <c r="D31" s="172">
        <v>0.84158415841584155</v>
      </c>
      <c r="E31" s="173">
        <v>85</v>
      </c>
      <c r="F31" s="174" t="s">
        <v>62</v>
      </c>
      <c r="G31" s="219">
        <v>0</v>
      </c>
      <c r="H31" s="242">
        <v>0</v>
      </c>
      <c r="I31" s="219">
        <v>0.15841584158415842</v>
      </c>
      <c r="J31" s="242">
        <v>16</v>
      </c>
      <c r="K31" s="287"/>
      <c r="L31" s="301"/>
      <c r="M31" s="302"/>
      <c r="N31" s="303"/>
      <c r="O31" s="304"/>
      <c r="P31" s="305"/>
      <c r="Q31" s="306"/>
      <c r="R31" s="302"/>
      <c r="S31" s="306"/>
      <c r="T31" s="307"/>
      <c r="U31" s="257">
        <v>3.2362459546925568E-3</v>
      </c>
      <c r="V31" s="253">
        <v>1</v>
      </c>
      <c r="W31" s="169">
        <v>0</v>
      </c>
      <c r="X31" s="170">
        <v>0</v>
      </c>
      <c r="Y31" s="171" t="s">
        <v>77</v>
      </c>
      <c r="Z31" s="164">
        <v>1</v>
      </c>
      <c r="AA31" s="122">
        <v>1</v>
      </c>
      <c r="AB31" s="164">
        <v>0</v>
      </c>
      <c r="AC31" s="122">
        <v>0</v>
      </c>
      <c r="AD31" s="278" t="str">
        <f t="shared" si="4"/>
        <v>未受診型</v>
      </c>
      <c r="AE31" s="121">
        <v>0.1065442561205273</v>
      </c>
      <c r="AF31" s="140">
        <v>2263</v>
      </c>
      <c r="AG31" s="169">
        <v>0.36676977463543969</v>
      </c>
      <c r="AH31" s="170">
        <v>830</v>
      </c>
      <c r="AI31" s="171" t="s">
        <v>77</v>
      </c>
      <c r="AJ31" s="164">
        <v>0</v>
      </c>
      <c r="AK31" s="122">
        <v>0</v>
      </c>
      <c r="AL31" s="164">
        <v>0.63323022536456031</v>
      </c>
      <c r="AM31" s="122">
        <v>1433</v>
      </c>
      <c r="AN31" s="278" t="str">
        <f t="shared" si="5"/>
        <v>未把握型</v>
      </c>
      <c r="AO31" s="241">
        <v>1.0804321728691477E-2</v>
      </c>
      <c r="AP31" s="242">
        <v>45</v>
      </c>
      <c r="AQ31" s="165">
        <v>0.77777777777777779</v>
      </c>
      <c r="AR31" s="166">
        <v>35</v>
      </c>
      <c r="AS31" s="167" t="s">
        <v>62</v>
      </c>
      <c r="AT31" s="168">
        <v>0</v>
      </c>
      <c r="AU31" s="120">
        <v>0</v>
      </c>
      <c r="AV31" s="168">
        <v>0.22222222222222221</v>
      </c>
      <c r="AW31" s="120">
        <v>10</v>
      </c>
      <c r="AX31" s="280"/>
      <c r="AY31" s="119">
        <v>0.14235500878734622</v>
      </c>
      <c r="AZ31" s="120">
        <v>324</v>
      </c>
      <c r="BA31" s="165">
        <v>0.85185185185185186</v>
      </c>
      <c r="BB31" s="120">
        <v>276</v>
      </c>
      <c r="BC31" s="175" t="s">
        <v>62</v>
      </c>
      <c r="BD31" s="168">
        <v>0</v>
      </c>
      <c r="BE31" s="120">
        <v>0</v>
      </c>
      <c r="BF31" s="168">
        <v>0.14814814814814814</v>
      </c>
      <c r="BG31" s="120">
        <v>48</v>
      </c>
      <c r="BH31" s="280"/>
      <c r="BI31" s="91">
        <f t="shared" si="0"/>
        <v>2</v>
      </c>
      <c r="BJ31" s="268">
        <f t="shared" si="1"/>
        <v>1</v>
      </c>
      <c r="BK31" s="82">
        <f t="shared" si="2"/>
        <v>1</v>
      </c>
      <c r="BL31" s="82"/>
      <c r="BM31" s="175" t="str">
        <f t="shared" si="8"/>
        <v>○</v>
      </c>
      <c r="BN31" s="297" t="s">
        <v>156</v>
      </c>
    </row>
    <row r="32" spans="1:66" ht="24.75" customHeight="1" x14ac:dyDescent="0.15">
      <c r="A32" s="292" t="s">
        <v>27</v>
      </c>
      <c r="B32" s="241">
        <v>5.8234758871701549E-2</v>
      </c>
      <c r="C32" s="242">
        <v>64</v>
      </c>
      <c r="D32" s="172">
        <v>0.78125</v>
      </c>
      <c r="E32" s="173">
        <v>50</v>
      </c>
      <c r="F32" s="174" t="s">
        <v>62</v>
      </c>
      <c r="G32" s="219">
        <v>0</v>
      </c>
      <c r="H32" s="242">
        <v>0</v>
      </c>
      <c r="I32" s="219">
        <v>0.21875</v>
      </c>
      <c r="J32" s="242">
        <v>14</v>
      </c>
      <c r="K32" s="287"/>
      <c r="L32" s="301"/>
      <c r="M32" s="302"/>
      <c r="N32" s="303"/>
      <c r="O32" s="304"/>
      <c r="P32" s="305"/>
      <c r="Q32" s="306"/>
      <c r="R32" s="302"/>
      <c r="S32" s="306"/>
      <c r="T32" s="307"/>
      <c r="U32" s="257">
        <v>8.2361015785861365E-3</v>
      </c>
      <c r="V32" s="253">
        <v>12</v>
      </c>
      <c r="W32" s="169">
        <v>0.5</v>
      </c>
      <c r="X32" s="170">
        <v>6</v>
      </c>
      <c r="Y32" s="171" t="s">
        <v>77</v>
      </c>
      <c r="Z32" s="164">
        <v>0</v>
      </c>
      <c r="AA32" s="122">
        <v>0</v>
      </c>
      <c r="AB32" s="164">
        <v>0.5</v>
      </c>
      <c r="AC32" s="122">
        <v>6</v>
      </c>
      <c r="AD32" s="278" t="str">
        <f t="shared" si="4"/>
        <v>未把握型</v>
      </c>
      <c r="AE32" s="121">
        <v>8.0702573379237905E-2</v>
      </c>
      <c r="AF32" s="140">
        <v>1383</v>
      </c>
      <c r="AG32" s="169">
        <v>0.28633405639913234</v>
      </c>
      <c r="AH32" s="170">
        <v>396</v>
      </c>
      <c r="AI32" s="171" t="s">
        <v>77</v>
      </c>
      <c r="AJ32" s="164">
        <v>0</v>
      </c>
      <c r="AK32" s="122">
        <v>0</v>
      </c>
      <c r="AL32" s="164">
        <v>0.71366594360086766</v>
      </c>
      <c r="AM32" s="122">
        <v>987</v>
      </c>
      <c r="AN32" s="278" t="str">
        <f t="shared" si="5"/>
        <v>未把握型</v>
      </c>
      <c r="AO32" s="241">
        <v>8.7045570916538667E-3</v>
      </c>
      <c r="AP32" s="242">
        <v>17</v>
      </c>
      <c r="AQ32" s="165">
        <v>0.76470588235294112</v>
      </c>
      <c r="AR32" s="166">
        <v>13</v>
      </c>
      <c r="AS32" s="167" t="s">
        <v>62</v>
      </c>
      <c r="AT32" s="168">
        <v>0</v>
      </c>
      <c r="AU32" s="120">
        <v>0</v>
      </c>
      <c r="AV32" s="168">
        <v>0.23529411764705882</v>
      </c>
      <c r="AW32" s="120">
        <v>4</v>
      </c>
      <c r="AX32" s="280"/>
      <c r="AY32" s="252">
        <v>5.7476425684777725E-2</v>
      </c>
      <c r="AZ32" s="253">
        <v>128</v>
      </c>
      <c r="BA32" s="169">
        <v>0.7578125</v>
      </c>
      <c r="BB32" s="122">
        <v>97</v>
      </c>
      <c r="BC32" s="171" t="s">
        <v>77</v>
      </c>
      <c r="BD32" s="164">
        <v>0</v>
      </c>
      <c r="BE32" s="122">
        <v>0</v>
      </c>
      <c r="BF32" s="164">
        <v>0.2421875</v>
      </c>
      <c r="BG32" s="122">
        <v>31</v>
      </c>
      <c r="BH32" s="278" t="str">
        <f t="shared" si="6"/>
        <v>未把握型</v>
      </c>
      <c r="BI32" s="91">
        <f t="shared" si="0"/>
        <v>3</v>
      </c>
      <c r="BJ32" s="268">
        <f t="shared" si="1"/>
        <v>0</v>
      </c>
      <c r="BK32" s="82">
        <f t="shared" si="2"/>
        <v>3</v>
      </c>
      <c r="BL32" s="82"/>
      <c r="BM32" s="175" t="str">
        <f t="shared" si="8"/>
        <v>○</v>
      </c>
      <c r="BN32" s="297" t="s">
        <v>156</v>
      </c>
    </row>
    <row r="33" spans="1:66" s="95" customFormat="1" ht="24.75" customHeight="1" x14ac:dyDescent="0.15">
      <c r="A33" s="293" t="s">
        <v>28</v>
      </c>
      <c r="B33" s="241">
        <v>8.8162978573937484E-2</v>
      </c>
      <c r="C33" s="242">
        <v>251</v>
      </c>
      <c r="D33" s="172">
        <v>0.94820717131474108</v>
      </c>
      <c r="E33" s="173">
        <v>238</v>
      </c>
      <c r="F33" s="174" t="s">
        <v>62</v>
      </c>
      <c r="G33" s="219">
        <v>3.9840637450199202E-2</v>
      </c>
      <c r="H33" s="242">
        <v>10</v>
      </c>
      <c r="I33" s="219">
        <v>1.1952191235059761E-2</v>
      </c>
      <c r="J33" s="242">
        <v>3</v>
      </c>
      <c r="K33" s="287"/>
      <c r="L33" s="301"/>
      <c r="M33" s="302"/>
      <c r="N33" s="303"/>
      <c r="O33" s="304"/>
      <c r="P33" s="305"/>
      <c r="Q33" s="306"/>
      <c r="R33" s="302"/>
      <c r="S33" s="306"/>
      <c r="T33" s="307"/>
      <c r="U33" s="243">
        <v>1.8376722817764167E-2</v>
      </c>
      <c r="V33" s="242">
        <v>12</v>
      </c>
      <c r="W33" s="172">
        <v>0.91666666666666663</v>
      </c>
      <c r="X33" s="173">
        <v>11</v>
      </c>
      <c r="Y33" s="174" t="s">
        <v>62</v>
      </c>
      <c r="Z33" s="219">
        <v>0</v>
      </c>
      <c r="AA33" s="242">
        <v>0</v>
      </c>
      <c r="AB33" s="219">
        <v>8.3333333333333329E-2</v>
      </c>
      <c r="AC33" s="242">
        <v>1</v>
      </c>
      <c r="AD33" s="279"/>
      <c r="AE33" s="241">
        <v>6.1804404451811505E-2</v>
      </c>
      <c r="AF33" s="244">
        <v>522</v>
      </c>
      <c r="AG33" s="172">
        <v>0.81417624521072796</v>
      </c>
      <c r="AH33" s="173">
        <v>425</v>
      </c>
      <c r="AI33" s="174" t="s">
        <v>62</v>
      </c>
      <c r="AJ33" s="219">
        <v>5.1724137931034482E-2</v>
      </c>
      <c r="AK33" s="242">
        <v>27</v>
      </c>
      <c r="AL33" s="219">
        <v>0.13409961685823754</v>
      </c>
      <c r="AM33" s="242">
        <v>70</v>
      </c>
      <c r="AN33" s="279"/>
      <c r="AO33" s="241">
        <v>2.4338451486442338E-2</v>
      </c>
      <c r="AP33" s="242">
        <v>149</v>
      </c>
      <c r="AQ33" s="172">
        <v>0.82550335570469802</v>
      </c>
      <c r="AR33" s="173">
        <v>123</v>
      </c>
      <c r="AS33" s="174" t="s">
        <v>62</v>
      </c>
      <c r="AT33" s="219">
        <v>1.3422818791946308E-2</v>
      </c>
      <c r="AU33" s="242">
        <v>2</v>
      </c>
      <c r="AV33" s="219">
        <v>0.16107382550335569</v>
      </c>
      <c r="AW33" s="242">
        <v>24</v>
      </c>
      <c r="AX33" s="279"/>
      <c r="AY33" s="241">
        <v>6.1084420041180511E-2</v>
      </c>
      <c r="AZ33" s="242">
        <v>445</v>
      </c>
      <c r="BA33" s="172">
        <v>0.96179775280898872</v>
      </c>
      <c r="BB33" s="242">
        <v>428</v>
      </c>
      <c r="BC33" s="245" t="s">
        <v>62</v>
      </c>
      <c r="BD33" s="219">
        <v>1.1235955056179775E-2</v>
      </c>
      <c r="BE33" s="242">
        <v>5</v>
      </c>
      <c r="BF33" s="219">
        <v>2.6966292134831461E-2</v>
      </c>
      <c r="BG33" s="242">
        <v>12</v>
      </c>
      <c r="BH33" s="279"/>
      <c r="BI33" s="246">
        <f t="shared" si="0"/>
        <v>0</v>
      </c>
      <c r="BJ33" s="247">
        <f t="shared" si="1"/>
        <v>0</v>
      </c>
      <c r="BK33" s="247">
        <f t="shared" si="2"/>
        <v>0</v>
      </c>
      <c r="BL33" s="247"/>
      <c r="BM33" s="245" t="s">
        <v>138</v>
      </c>
      <c r="BN33" s="298" t="s">
        <v>158</v>
      </c>
    </row>
    <row r="34" spans="1:66" ht="24.75" customHeight="1" x14ac:dyDescent="0.15">
      <c r="A34" s="292" t="s">
        <v>29</v>
      </c>
      <c r="B34" s="119">
        <v>0.1304551853589864</v>
      </c>
      <c r="C34" s="120">
        <v>278</v>
      </c>
      <c r="D34" s="165">
        <v>0.7769784172661871</v>
      </c>
      <c r="E34" s="166">
        <v>216</v>
      </c>
      <c r="F34" s="167" t="s">
        <v>62</v>
      </c>
      <c r="G34" s="168">
        <v>0</v>
      </c>
      <c r="H34" s="120">
        <v>0</v>
      </c>
      <c r="I34" s="168">
        <v>0.22302158273381295</v>
      </c>
      <c r="J34" s="120">
        <v>62</v>
      </c>
      <c r="K34" s="286"/>
      <c r="L34" s="301"/>
      <c r="M34" s="302"/>
      <c r="N34" s="303"/>
      <c r="O34" s="304"/>
      <c r="P34" s="305"/>
      <c r="Q34" s="306"/>
      <c r="R34" s="302"/>
      <c r="S34" s="306"/>
      <c r="T34" s="307"/>
      <c r="U34" s="257">
        <v>4.0293040293040296E-2</v>
      </c>
      <c r="V34" s="253">
        <v>77</v>
      </c>
      <c r="W34" s="169">
        <v>0.35064935064935066</v>
      </c>
      <c r="X34" s="170">
        <v>27</v>
      </c>
      <c r="Y34" s="171" t="s">
        <v>77</v>
      </c>
      <c r="Z34" s="164">
        <v>0</v>
      </c>
      <c r="AA34" s="122">
        <v>0</v>
      </c>
      <c r="AB34" s="164">
        <v>0.64935064935064934</v>
      </c>
      <c r="AC34" s="122">
        <v>50</v>
      </c>
      <c r="AD34" s="278" t="str">
        <f t="shared" si="4"/>
        <v>未把握型</v>
      </c>
      <c r="AE34" s="121">
        <v>8.617444049362058E-2</v>
      </c>
      <c r="AF34" s="140">
        <v>412</v>
      </c>
      <c r="AG34" s="169">
        <v>0.68689320388349517</v>
      </c>
      <c r="AH34" s="170">
        <v>283</v>
      </c>
      <c r="AI34" s="171" t="s">
        <v>77</v>
      </c>
      <c r="AJ34" s="164">
        <v>0</v>
      </c>
      <c r="AK34" s="122">
        <v>0</v>
      </c>
      <c r="AL34" s="164">
        <v>0.31310679611650488</v>
      </c>
      <c r="AM34" s="122">
        <v>129</v>
      </c>
      <c r="AN34" s="278" t="str">
        <f t="shared" si="5"/>
        <v>未把握型</v>
      </c>
      <c r="AO34" s="121">
        <v>2.9830957905203847E-3</v>
      </c>
      <c r="AP34" s="122">
        <v>9</v>
      </c>
      <c r="AQ34" s="169">
        <v>0.22222222222222221</v>
      </c>
      <c r="AR34" s="170">
        <v>2</v>
      </c>
      <c r="AS34" s="171" t="s">
        <v>77</v>
      </c>
      <c r="AT34" s="164">
        <v>0</v>
      </c>
      <c r="AU34" s="122">
        <v>0</v>
      </c>
      <c r="AV34" s="164">
        <v>0.77777777777777779</v>
      </c>
      <c r="AW34" s="122">
        <v>7</v>
      </c>
      <c r="AX34" s="278" t="str">
        <f t="shared" si="7"/>
        <v>未把握型</v>
      </c>
      <c r="AY34" s="241">
        <v>0.10985352862849534</v>
      </c>
      <c r="AZ34" s="242">
        <v>165</v>
      </c>
      <c r="BA34" s="165">
        <v>0.8606060606060606</v>
      </c>
      <c r="BB34" s="120">
        <v>142</v>
      </c>
      <c r="BC34" s="175" t="s">
        <v>62</v>
      </c>
      <c r="BD34" s="168">
        <v>0</v>
      </c>
      <c r="BE34" s="120">
        <v>0</v>
      </c>
      <c r="BF34" s="168">
        <v>0.1393939393939394</v>
      </c>
      <c r="BG34" s="120">
        <v>23</v>
      </c>
      <c r="BH34" s="280"/>
      <c r="BI34" s="91">
        <f t="shared" si="0"/>
        <v>3</v>
      </c>
      <c r="BJ34" s="268">
        <f t="shared" si="1"/>
        <v>0</v>
      </c>
      <c r="BK34" s="268">
        <f t="shared" si="2"/>
        <v>3</v>
      </c>
      <c r="BL34" s="82"/>
      <c r="BM34" s="175" t="str">
        <f t="shared" si="8"/>
        <v>○</v>
      </c>
      <c r="BN34" s="297" t="s">
        <v>156</v>
      </c>
    </row>
    <row r="35" spans="1:66" ht="24.75" customHeight="1" x14ac:dyDescent="0.15">
      <c r="A35" s="292" t="s">
        <v>30</v>
      </c>
      <c r="B35" s="119">
        <v>5.961227786752827E-2</v>
      </c>
      <c r="C35" s="120">
        <v>738</v>
      </c>
      <c r="D35" s="165">
        <v>0.81300813008130079</v>
      </c>
      <c r="E35" s="166">
        <v>600</v>
      </c>
      <c r="F35" s="167" t="s">
        <v>62</v>
      </c>
      <c r="G35" s="168">
        <v>0.12466124661246612</v>
      </c>
      <c r="H35" s="120">
        <v>92</v>
      </c>
      <c r="I35" s="168">
        <v>6.2330623306233061E-2</v>
      </c>
      <c r="J35" s="120">
        <v>46</v>
      </c>
      <c r="K35" s="286"/>
      <c r="L35" s="301"/>
      <c r="M35" s="302"/>
      <c r="N35" s="303"/>
      <c r="O35" s="304"/>
      <c r="P35" s="305"/>
      <c r="Q35" s="306"/>
      <c r="R35" s="302"/>
      <c r="S35" s="306"/>
      <c r="T35" s="307"/>
      <c r="U35" s="111">
        <v>1.3679890560875513E-2</v>
      </c>
      <c r="V35" s="120">
        <v>10</v>
      </c>
      <c r="W35" s="165">
        <v>0.9</v>
      </c>
      <c r="X35" s="166">
        <v>9</v>
      </c>
      <c r="Y35" s="167" t="s">
        <v>62</v>
      </c>
      <c r="Z35" s="168">
        <v>0</v>
      </c>
      <c r="AA35" s="120">
        <v>0</v>
      </c>
      <c r="AB35" s="168">
        <v>0.1</v>
      </c>
      <c r="AC35" s="120">
        <v>1</v>
      </c>
      <c r="AD35" s="280"/>
      <c r="AE35" s="252">
        <v>8.7116368286445006E-2</v>
      </c>
      <c r="AF35" s="260">
        <v>2180</v>
      </c>
      <c r="AG35" s="169">
        <v>0.59128440366972479</v>
      </c>
      <c r="AH35" s="170">
        <v>1289</v>
      </c>
      <c r="AI35" s="171" t="s">
        <v>77</v>
      </c>
      <c r="AJ35" s="164">
        <v>0.30321100917431193</v>
      </c>
      <c r="AK35" s="122">
        <v>661</v>
      </c>
      <c r="AL35" s="164">
        <v>0.10550458715596331</v>
      </c>
      <c r="AM35" s="122">
        <v>230</v>
      </c>
      <c r="AN35" s="278" t="str">
        <f t="shared" si="5"/>
        <v>未受診型</v>
      </c>
      <c r="AO35" s="241">
        <v>2.0103761348897537E-2</v>
      </c>
      <c r="AP35" s="242">
        <v>62</v>
      </c>
      <c r="AQ35" s="165">
        <v>0.91935483870967738</v>
      </c>
      <c r="AR35" s="166">
        <v>57</v>
      </c>
      <c r="AS35" s="167" t="s">
        <v>62</v>
      </c>
      <c r="AT35" s="168">
        <v>8.0645161290322578E-2</v>
      </c>
      <c r="AU35" s="120">
        <v>5</v>
      </c>
      <c r="AV35" s="168">
        <v>0</v>
      </c>
      <c r="AW35" s="120">
        <v>0</v>
      </c>
      <c r="AX35" s="280"/>
      <c r="AY35" s="241">
        <v>0.11574746008708273</v>
      </c>
      <c r="AZ35" s="242">
        <v>319</v>
      </c>
      <c r="BA35" s="165">
        <v>0.90595611285266453</v>
      </c>
      <c r="BB35" s="120">
        <v>289</v>
      </c>
      <c r="BC35" s="175" t="s">
        <v>62</v>
      </c>
      <c r="BD35" s="168">
        <v>2.8213166144200628E-2</v>
      </c>
      <c r="BE35" s="120">
        <v>9</v>
      </c>
      <c r="BF35" s="168">
        <v>6.5830721003134793E-2</v>
      </c>
      <c r="BG35" s="120">
        <v>21</v>
      </c>
      <c r="BH35" s="280"/>
      <c r="BI35" s="91">
        <f t="shared" si="0"/>
        <v>1</v>
      </c>
      <c r="BJ35" s="268">
        <f t="shared" si="1"/>
        <v>1</v>
      </c>
      <c r="BK35" s="268">
        <f t="shared" si="2"/>
        <v>0</v>
      </c>
      <c r="BL35" s="82"/>
      <c r="BM35" s="175" t="str">
        <f t="shared" si="8"/>
        <v>●</v>
      </c>
      <c r="BN35" s="297" t="s">
        <v>161</v>
      </c>
    </row>
    <row r="36" spans="1:66" ht="24.75" customHeight="1" x14ac:dyDescent="0.15">
      <c r="A36" s="292" t="s">
        <v>31</v>
      </c>
      <c r="B36" s="301"/>
      <c r="C36" s="302"/>
      <c r="D36" s="303"/>
      <c r="E36" s="304"/>
      <c r="F36" s="305"/>
      <c r="G36" s="306"/>
      <c r="H36" s="302"/>
      <c r="I36" s="306"/>
      <c r="J36" s="302"/>
      <c r="K36" s="308"/>
      <c r="L36" s="301"/>
      <c r="M36" s="302"/>
      <c r="N36" s="303"/>
      <c r="O36" s="304"/>
      <c r="P36" s="305"/>
      <c r="Q36" s="306"/>
      <c r="R36" s="302"/>
      <c r="S36" s="306"/>
      <c r="T36" s="307"/>
      <c r="U36" s="319"/>
      <c r="V36" s="302"/>
      <c r="W36" s="303"/>
      <c r="X36" s="304"/>
      <c r="Y36" s="305"/>
      <c r="Z36" s="306"/>
      <c r="AA36" s="302"/>
      <c r="AB36" s="306"/>
      <c r="AC36" s="302"/>
      <c r="AD36" s="308" t="str">
        <f t="shared" si="4"/>
        <v/>
      </c>
      <c r="AE36" s="241">
        <v>8.9139060625634398E-2</v>
      </c>
      <c r="AF36" s="244">
        <v>1932</v>
      </c>
      <c r="AG36" s="172">
        <v>0.75724637681159424</v>
      </c>
      <c r="AH36" s="173">
        <v>1463</v>
      </c>
      <c r="AI36" s="174" t="s">
        <v>62</v>
      </c>
      <c r="AJ36" s="168">
        <v>4.296066252587992E-2</v>
      </c>
      <c r="AK36" s="120">
        <v>83</v>
      </c>
      <c r="AL36" s="168">
        <v>0.19979296066252589</v>
      </c>
      <c r="AM36" s="120">
        <v>386</v>
      </c>
      <c r="AN36" s="280"/>
      <c r="AO36" s="252">
        <v>2.0807287015538488E-2</v>
      </c>
      <c r="AP36" s="253">
        <v>233</v>
      </c>
      <c r="AQ36" s="169">
        <v>0.6523605150214592</v>
      </c>
      <c r="AR36" s="170">
        <v>152</v>
      </c>
      <c r="AS36" s="171" t="s">
        <v>77</v>
      </c>
      <c r="AT36" s="164">
        <v>5.5793991416309016E-2</v>
      </c>
      <c r="AU36" s="122">
        <v>13</v>
      </c>
      <c r="AV36" s="164">
        <v>0.29184549356223177</v>
      </c>
      <c r="AW36" s="122">
        <v>68</v>
      </c>
      <c r="AX36" s="278" t="str">
        <f t="shared" si="7"/>
        <v>未把握型</v>
      </c>
      <c r="AY36" s="241">
        <v>0.12480148226574907</v>
      </c>
      <c r="AZ36" s="242">
        <v>943</v>
      </c>
      <c r="BA36" s="165">
        <v>0.84941675503711556</v>
      </c>
      <c r="BB36" s="120">
        <v>801</v>
      </c>
      <c r="BC36" s="175" t="s">
        <v>62</v>
      </c>
      <c r="BD36" s="168">
        <v>6.3626723223753979E-3</v>
      </c>
      <c r="BE36" s="120">
        <v>6</v>
      </c>
      <c r="BF36" s="168">
        <v>0.14422057264050903</v>
      </c>
      <c r="BG36" s="120">
        <v>136</v>
      </c>
      <c r="BH36" s="280"/>
      <c r="BI36" s="91">
        <f t="shared" si="0"/>
        <v>1</v>
      </c>
      <c r="BJ36" s="268">
        <f t="shared" si="1"/>
        <v>0</v>
      </c>
      <c r="BK36" s="268">
        <f t="shared" si="2"/>
        <v>1</v>
      </c>
      <c r="BL36" s="82"/>
      <c r="BM36" s="175" t="str">
        <f t="shared" si="8"/>
        <v>○</v>
      </c>
      <c r="BN36" s="297" t="s">
        <v>156</v>
      </c>
    </row>
    <row r="37" spans="1:66" ht="24.75" customHeight="1" x14ac:dyDescent="0.15">
      <c r="A37" s="292" t="s">
        <v>32</v>
      </c>
      <c r="B37" s="119">
        <v>0.11307137129109864</v>
      </c>
      <c r="C37" s="120">
        <v>141</v>
      </c>
      <c r="D37" s="165">
        <v>0.73758865248226946</v>
      </c>
      <c r="E37" s="166">
        <v>104</v>
      </c>
      <c r="F37" s="167" t="s">
        <v>62</v>
      </c>
      <c r="G37" s="168">
        <v>0</v>
      </c>
      <c r="H37" s="120">
        <v>0</v>
      </c>
      <c r="I37" s="168">
        <v>0.26241134751773049</v>
      </c>
      <c r="J37" s="120">
        <v>37</v>
      </c>
      <c r="K37" s="286"/>
      <c r="L37" s="301"/>
      <c r="M37" s="302"/>
      <c r="N37" s="303"/>
      <c r="O37" s="304"/>
      <c r="P37" s="305"/>
      <c r="Q37" s="306"/>
      <c r="R37" s="302"/>
      <c r="S37" s="306"/>
      <c r="T37" s="307"/>
      <c r="U37" s="111">
        <v>1.2917933130699088E-2</v>
      </c>
      <c r="V37" s="120">
        <v>17</v>
      </c>
      <c r="W37" s="172">
        <v>0.76470588235294112</v>
      </c>
      <c r="X37" s="173">
        <v>13</v>
      </c>
      <c r="Y37" s="174" t="s">
        <v>62</v>
      </c>
      <c r="Z37" s="168">
        <v>0</v>
      </c>
      <c r="AA37" s="120">
        <v>0</v>
      </c>
      <c r="AB37" s="168">
        <v>0.23529411764705882</v>
      </c>
      <c r="AC37" s="120">
        <v>4</v>
      </c>
      <c r="AD37" s="280"/>
      <c r="AE37" s="252">
        <v>8.9484475688342127E-2</v>
      </c>
      <c r="AF37" s="260">
        <v>611</v>
      </c>
      <c r="AG37" s="169">
        <v>0.63993453355155483</v>
      </c>
      <c r="AH37" s="170">
        <v>391</v>
      </c>
      <c r="AI37" s="171" t="s">
        <v>77</v>
      </c>
      <c r="AJ37" s="164">
        <v>0.2160392798690671</v>
      </c>
      <c r="AK37" s="122">
        <v>132</v>
      </c>
      <c r="AL37" s="164">
        <v>0.14402618657937807</v>
      </c>
      <c r="AM37" s="122">
        <v>88</v>
      </c>
      <c r="AN37" s="278" t="str">
        <f t="shared" si="5"/>
        <v>未受診型</v>
      </c>
      <c r="AO37" s="252">
        <v>1.9064911484339538E-2</v>
      </c>
      <c r="AP37" s="253">
        <v>42</v>
      </c>
      <c r="AQ37" s="169">
        <v>0.61904761904761907</v>
      </c>
      <c r="AR37" s="170">
        <v>26</v>
      </c>
      <c r="AS37" s="171" t="s">
        <v>77</v>
      </c>
      <c r="AT37" s="164">
        <v>0</v>
      </c>
      <c r="AU37" s="122">
        <v>0</v>
      </c>
      <c r="AV37" s="164">
        <v>0.38095238095238093</v>
      </c>
      <c r="AW37" s="122">
        <v>16</v>
      </c>
      <c r="AX37" s="278" t="str">
        <f t="shared" si="7"/>
        <v>未把握型</v>
      </c>
      <c r="AY37" s="241">
        <v>8.5805084745762705E-2</v>
      </c>
      <c r="AZ37" s="242">
        <v>162</v>
      </c>
      <c r="BA37" s="165">
        <v>0.82098765432098764</v>
      </c>
      <c r="BB37" s="120">
        <v>133</v>
      </c>
      <c r="BC37" s="175" t="s">
        <v>62</v>
      </c>
      <c r="BD37" s="168">
        <v>8.0246913580246909E-2</v>
      </c>
      <c r="BE37" s="120">
        <v>13</v>
      </c>
      <c r="BF37" s="168">
        <v>9.8765432098765427E-2</v>
      </c>
      <c r="BG37" s="120">
        <v>16</v>
      </c>
      <c r="BH37" s="280"/>
      <c r="BI37" s="91">
        <f t="shared" ref="BI37:BI66" si="9">COUNTIF(D37:BH37,"×")</f>
        <v>2</v>
      </c>
      <c r="BJ37" s="268">
        <f t="shared" ref="BJ37:BJ66" si="10">COUNTIF(D37:BH37,"未受診型")</f>
        <v>1</v>
      </c>
      <c r="BK37" s="268">
        <f t="shared" ref="BK37:BK66" si="11">COUNTIF(D37:BH37,"未把握型")</f>
        <v>1</v>
      </c>
      <c r="BL37" s="82"/>
      <c r="BM37" s="175" t="str">
        <f t="shared" si="8"/>
        <v>○</v>
      </c>
      <c r="BN37" s="297" t="s">
        <v>156</v>
      </c>
    </row>
    <row r="38" spans="1:66" ht="24.75" customHeight="1" x14ac:dyDescent="0.15">
      <c r="A38" s="292" t="s">
        <v>33</v>
      </c>
      <c r="B38" s="119">
        <v>0.11332312404287902</v>
      </c>
      <c r="C38" s="120">
        <v>222</v>
      </c>
      <c r="D38" s="165">
        <v>0.9144144144144144</v>
      </c>
      <c r="E38" s="166">
        <v>203</v>
      </c>
      <c r="F38" s="167" t="s">
        <v>62</v>
      </c>
      <c r="G38" s="168">
        <v>4.5045045045045045E-3</v>
      </c>
      <c r="H38" s="120">
        <v>1</v>
      </c>
      <c r="I38" s="168">
        <v>8.1081081081081086E-2</v>
      </c>
      <c r="J38" s="120">
        <v>18</v>
      </c>
      <c r="K38" s="286"/>
      <c r="L38" s="301"/>
      <c r="M38" s="302"/>
      <c r="N38" s="303"/>
      <c r="O38" s="304"/>
      <c r="P38" s="305"/>
      <c r="Q38" s="306"/>
      <c r="R38" s="302"/>
      <c r="S38" s="306"/>
      <c r="T38" s="307"/>
      <c r="U38" s="111">
        <v>7.9113924050632917E-3</v>
      </c>
      <c r="V38" s="120">
        <v>30</v>
      </c>
      <c r="W38" s="165">
        <v>0.9</v>
      </c>
      <c r="X38" s="166">
        <v>27</v>
      </c>
      <c r="Y38" s="167" t="s">
        <v>62</v>
      </c>
      <c r="Z38" s="168">
        <v>6.6666666666666666E-2</v>
      </c>
      <c r="AA38" s="120">
        <v>2</v>
      </c>
      <c r="AB38" s="168">
        <v>3.3333333333333333E-2</v>
      </c>
      <c r="AC38" s="120">
        <v>1</v>
      </c>
      <c r="AD38" s="280"/>
      <c r="AE38" s="252">
        <v>5.6897510347809974E-2</v>
      </c>
      <c r="AF38" s="260">
        <v>921</v>
      </c>
      <c r="AG38" s="169">
        <v>0.61672095548317052</v>
      </c>
      <c r="AH38" s="170">
        <v>568</v>
      </c>
      <c r="AI38" s="171" t="s">
        <v>77</v>
      </c>
      <c r="AJ38" s="164">
        <v>5.5374592833876218E-2</v>
      </c>
      <c r="AK38" s="122">
        <v>51</v>
      </c>
      <c r="AL38" s="164">
        <v>0.32790445168295329</v>
      </c>
      <c r="AM38" s="122">
        <v>302</v>
      </c>
      <c r="AN38" s="278" t="str">
        <f t="shared" si="5"/>
        <v>未把握型</v>
      </c>
      <c r="AO38" s="241">
        <v>1.4606437652150393E-2</v>
      </c>
      <c r="AP38" s="242">
        <v>54</v>
      </c>
      <c r="AQ38" s="165">
        <v>0.7407407407407407</v>
      </c>
      <c r="AR38" s="166">
        <v>40</v>
      </c>
      <c r="AS38" s="167" t="s">
        <v>62</v>
      </c>
      <c r="AT38" s="168">
        <v>0</v>
      </c>
      <c r="AU38" s="120">
        <v>0</v>
      </c>
      <c r="AV38" s="168">
        <v>0.25925925925925924</v>
      </c>
      <c r="AW38" s="120">
        <v>14</v>
      </c>
      <c r="AX38" s="280"/>
      <c r="AY38" s="119">
        <v>0.10327868852459017</v>
      </c>
      <c r="AZ38" s="120">
        <v>441</v>
      </c>
      <c r="BA38" s="165">
        <v>0.87301587301587302</v>
      </c>
      <c r="BB38" s="120">
        <v>385</v>
      </c>
      <c r="BC38" s="175" t="s">
        <v>62</v>
      </c>
      <c r="BD38" s="168">
        <v>0</v>
      </c>
      <c r="BE38" s="120">
        <v>0</v>
      </c>
      <c r="BF38" s="168">
        <v>0.12698412698412698</v>
      </c>
      <c r="BG38" s="120">
        <v>56</v>
      </c>
      <c r="BH38" s="280"/>
      <c r="BI38" s="91">
        <f t="shared" si="9"/>
        <v>1</v>
      </c>
      <c r="BJ38" s="268">
        <f t="shared" si="10"/>
        <v>0</v>
      </c>
      <c r="BK38" s="268">
        <f t="shared" si="11"/>
        <v>1</v>
      </c>
      <c r="BL38" s="82"/>
      <c r="BM38" s="175" t="str">
        <f t="shared" si="8"/>
        <v>○</v>
      </c>
      <c r="BN38" s="297" t="s">
        <v>156</v>
      </c>
    </row>
    <row r="39" spans="1:66" ht="24.75" customHeight="1" x14ac:dyDescent="0.15">
      <c r="A39" s="292" t="s">
        <v>34</v>
      </c>
      <c r="B39" s="119">
        <v>8.6395873629916187E-2</v>
      </c>
      <c r="C39" s="120">
        <v>134</v>
      </c>
      <c r="D39" s="165">
        <v>0.87313432835820892</v>
      </c>
      <c r="E39" s="166">
        <v>117</v>
      </c>
      <c r="F39" s="167" t="s">
        <v>62</v>
      </c>
      <c r="G39" s="168">
        <v>0.11194029850746269</v>
      </c>
      <c r="H39" s="120">
        <v>15</v>
      </c>
      <c r="I39" s="168">
        <v>1.4925373134328358E-2</v>
      </c>
      <c r="J39" s="120">
        <v>2</v>
      </c>
      <c r="K39" s="286"/>
      <c r="L39" s="301"/>
      <c r="M39" s="302"/>
      <c r="N39" s="303"/>
      <c r="O39" s="304"/>
      <c r="P39" s="305"/>
      <c r="Q39" s="306"/>
      <c r="R39" s="302"/>
      <c r="S39" s="306"/>
      <c r="T39" s="307"/>
      <c r="U39" s="111">
        <v>1.0967098703888335E-2</v>
      </c>
      <c r="V39" s="120">
        <v>22</v>
      </c>
      <c r="W39" s="165">
        <v>0.86363636363636365</v>
      </c>
      <c r="X39" s="166">
        <v>19</v>
      </c>
      <c r="Y39" s="167" t="s">
        <v>62</v>
      </c>
      <c r="Z39" s="168">
        <v>9.0909090909090912E-2</v>
      </c>
      <c r="AA39" s="120">
        <v>2</v>
      </c>
      <c r="AB39" s="168">
        <v>4.5454545454545456E-2</v>
      </c>
      <c r="AC39" s="120">
        <v>1</v>
      </c>
      <c r="AD39" s="280"/>
      <c r="AE39" s="252">
        <v>7.4908935076065997E-2</v>
      </c>
      <c r="AF39" s="260">
        <v>1748</v>
      </c>
      <c r="AG39" s="169">
        <v>0.52459954233409611</v>
      </c>
      <c r="AH39" s="170">
        <v>917</v>
      </c>
      <c r="AI39" s="171" t="s">
        <v>77</v>
      </c>
      <c r="AJ39" s="164">
        <v>0.42334096109839819</v>
      </c>
      <c r="AK39" s="122">
        <v>740</v>
      </c>
      <c r="AL39" s="164">
        <v>5.205949656750572E-2</v>
      </c>
      <c r="AM39" s="122">
        <v>91</v>
      </c>
      <c r="AN39" s="278" t="str">
        <f t="shared" si="5"/>
        <v>未受診型</v>
      </c>
      <c r="AO39" s="241">
        <v>2.7966101694915254E-2</v>
      </c>
      <c r="AP39" s="242">
        <v>99</v>
      </c>
      <c r="AQ39" s="165">
        <v>0.90909090909090906</v>
      </c>
      <c r="AR39" s="166">
        <v>90</v>
      </c>
      <c r="AS39" s="167" t="s">
        <v>62</v>
      </c>
      <c r="AT39" s="168">
        <v>2.0202020202020204E-2</v>
      </c>
      <c r="AU39" s="120">
        <v>2</v>
      </c>
      <c r="AV39" s="168">
        <v>7.0707070707070704E-2</v>
      </c>
      <c r="AW39" s="120">
        <v>7</v>
      </c>
      <c r="AX39" s="280"/>
      <c r="AY39" s="119">
        <v>5.4488023163990526E-2</v>
      </c>
      <c r="AZ39" s="120">
        <v>207</v>
      </c>
      <c r="BA39" s="165">
        <v>0.96618357487922701</v>
      </c>
      <c r="BB39" s="120">
        <v>200</v>
      </c>
      <c r="BC39" s="175" t="s">
        <v>62</v>
      </c>
      <c r="BD39" s="168">
        <v>9.6618357487922701E-3</v>
      </c>
      <c r="BE39" s="120">
        <v>2</v>
      </c>
      <c r="BF39" s="168">
        <v>2.4154589371980676E-2</v>
      </c>
      <c r="BG39" s="120">
        <v>5</v>
      </c>
      <c r="BH39" s="280"/>
      <c r="BI39" s="91">
        <f t="shared" si="9"/>
        <v>1</v>
      </c>
      <c r="BJ39" s="268">
        <f t="shared" si="10"/>
        <v>1</v>
      </c>
      <c r="BK39" s="268">
        <f t="shared" si="11"/>
        <v>0</v>
      </c>
      <c r="BL39" s="82"/>
      <c r="BM39" s="175" t="str">
        <f t="shared" si="8"/>
        <v>●</v>
      </c>
      <c r="BN39" s="297" t="s">
        <v>161</v>
      </c>
    </row>
    <row r="40" spans="1:66" s="95" customFormat="1" ht="24.75" customHeight="1" x14ac:dyDescent="0.15">
      <c r="A40" s="293" t="s">
        <v>35</v>
      </c>
      <c r="B40" s="241">
        <v>9.9848714069591532E-2</v>
      </c>
      <c r="C40" s="242">
        <v>132</v>
      </c>
      <c r="D40" s="172">
        <v>0.90909090909090906</v>
      </c>
      <c r="E40" s="173">
        <v>120</v>
      </c>
      <c r="F40" s="174" t="s">
        <v>62</v>
      </c>
      <c r="G40" s="219">
        <v>8.3333333333333329E-2</v>
      </c>
      <c r="H40" s="242">
        <v>11</v>
      </c>
      <c r="I40" s="219">
        <v>7.575757575757576E-3</v>
      </c>
      <c r="J40" s="242">
        <v>1</v>
      </c>
      <c r="K40" s="287"/>
      <c r="L40" s="301"/>
      <c r="M40" s="302"/>
      <c r="N40" s="303"/>
      <c r="O40" s="304"/>
      <c r="P40" s="305"/>
      <c r="Q40" s="306"/>
      <c r="R40" s="302"/>
      <c r="S40" s="306"/>
      <c r="T40" s="307"/>
      <c r="U40" s="243">
        <v>3.8461538461538464E-2</v>
      </c>
      <c r="V40" s="242">
        <v>20</v>
      </c>
      <c r="W40" s="172">
        <v>1</v>
      </c>
      <c r="X40" s="173">
        <v>20</v>
      </c>
      <c r="Y40" s="174" t="s">
        <v>62</v>
      </c>
      <c r="Z40" s="219">
        <v>0</v>
      </c>
      <c r="AA40" s="242">
        <v>0</v>
      </c>
      <c r="AB40" s="219">
        <v>0</v>
      </c>
      <c r="AC40" s="242">
        <v>0</v>
      </c>
      <c r="AD40" s="279"/>
      <c r="AE40" s="241">
        <v>7.3224852071005916E-2</v>
      </c>
      <c r="AF40" s="244">
        <v>198</v>
      </c>
      <c r="AG40" s="172">
        <v>0.86363636363636365</v>
      </c>
      <c r="AH40" s="173">
        <v>171</v>
      </c>
      <c r="AI40" s="174" t="s">
        <v>62</v>
      </c>
      <c r="AJ40" s="219">
        <v>0.11616161616161616</v>
      </c>
      <c r="AK40" s="242">
        <v>23</v>
      </c>
      <c r="AL40" s="219">
        <v>2.0202020202020204E-2</v>
      </c>
      <c r="AM40" s="242">
        <v>4</v>
      </c>
      <c r="AN40" s="279"/>
      <c r="AO40" s="241">
        <v>1.9578313253012049E-2</v>
      </c>
      <c r="AP40" s="242">
        <v>39</v>
      </c>
      <c r="AQ40" s="172">
        <v>0.76923076923076927</v>
      </c>
      <c r="AR40" s="173">
        <v>30</v>
      </c>
      <c r="AS40" s="174" t="s">
        <v>62</v>
      </c>
      <c r="AT40" s="219">
        <v>0</v>
      </c>
      <c r="AU40" s="242">
        <v>0</v>
      </c>
      <c r="AV40" s="219">
        <v>0.23076923076923078</v>
      </c>
      <c r="AW40" s="242">
        <v>9</v>
      </c>
      <c r="AX40" s="279"/>
      <c r="AY40" s="241">
        <v>0.16085918854415274</v>
      </c>
      <c r="AZ40" s="242">
        <v>337</v>
      </c>
      <c r="BA40" s="172">
        <v>0.91394658753709201</v>
      </c>
      <c r="BB40" s="242">
        <v>308</v>
      </c>
      <c r="BC40" s="245" t="s">
        <v>62</v>
      </c>
      <c r="BD40" s="219">
        <v>2.967359050445104E-3</v>
      </c>
      <c r="BE40" s="242">
        <v>1</v>
      </c>
      <c r="BF40" s="219">
        <v>8.3086053412462904E-2</v>
      </c>
      <c r="BG40" s="242">
        <v>28</v>
      </c>
      <c r="BH40" s="279"/>
      <c r="BI40" s="246">
        <f t="shared" si="9"/>
        <v>0</v>
      </c>
      <c r="BJ40" s="247">
        <f t="shared" si="10"/>
        <v>0</v>
      </c>
      <c r="BK40" s="247">
        <f t="shared" si="11"/>
        <v>0</v>
      </c>
      <c r="BL40" s="247"/>
      <c r="BM40" s="245" t="s">
        <v>138</v>
      </c>
      <c r="BN40" s="298" t="s">
        <v>158</v>
      </c>
    </row>
    <row r="41" spans="1:66" ht="24.75" customHeight="1" x14ac:dyDescent="0.15">
      <c r="A41" s="292" t="s">
        <v>36</v>
      </c>
      <c r="B41" s="241">
        <v>0.17827529021558872</v>
      </c>
      <c r="C41" s="242">
        <v>215</v>
      </c>
      <c r="D41" s="172">
        <v>0.85581395348837208</v>
      </c>
      <c r="E41" s="173">
        <v>184</v>
      </c>
      <c r="F41" s="174" t="s">
        <v>62</v>
      </c>
      <c r="G41" s="219">
        <v>0</v>
      </c>
      <c r="H41" s="242">
        <v>0</v>
      </c>
      <c r="I41" s="219">
        <v>0.14418604651162792</v>
      </c>
      <c r="J41" s="242">
        <v>31</v>
      </c>
      <c r="K41" s="287"/>
      <c r="L41" s="301"/>
      <c r="M41" s="302"/>
      <c r="N41" s="303"/>
      <c r="O41" s="304"/>
      <c r="P41" s="305"/>
      <c r="Q41" s="306"/>
      <c r="R41" s="302"/>
      <c r="S41" s="306"/>
      <c r="T41" s="307"/>
      <c r="U41" s="257">
        <v>5.6969236612229397E-3</v>
      </c>
      <c r="V41" s="253">
        <v>15</v>
      </c>
      <c r="W41" s="182" t="s">
        <v>63</v>
      </c>
      <c r="X41" s="183" t="s">
        <v>63</v>
      </c>
      <c r="Y41" s="171" t="s">
        <v>80</v>
      </c>
      <c r="Z41" s="164" t="s">
        <v>63</v>
      </c>
      <c r="AA41" s="122" t="s">
        <v>63</v>
      </c>
      <c r="AB41" s="164">
        <v>1</v>
      </c>
      <c r="AC41" s="122">
        <v>15</v>
      </c>
      <c r="AD41" s="278" t="str">
        <f t="shared" si="4"/>
        <v>未受診型</v>
      </c>
      <c r="AE41" s="121">
        <v>8.1949058693244745E-2</v>
      </c>
      <c r="AF41" s="140">
        <v>1184</v>
      </c>
      <c r="AG41" s="169">
        <v>0.4391891891891892</v>
      </c>
      <c r="AH41" s="170">
        <v>520</v>
      </c>
      <c r="AI41" s="171" t="s">
        <v>77</v>
      </c>
      <c r="AJ41" s="164">
        <v>0.27195945945945948</v>
      </c>
      <c r="AK41" s="122">
        <v>322</v>
      </c>
      <c r="AL41" s="164">
        <v>0.28885135135135137</v>
      </c>
      <c r="AM41" s="122">
        <v>342</v>
      </c>
      <c r="AN41" s="278" t="str">
        <f t="shared" si="5"/>
        <v>未把握型</v>
      </c>
      <c r="AO41" s="241">
        <v>6.9757899056216658E-3</v>
      </c>
      <c r="AP41" s="242">
        <v>17</v>
      </c>
      <c r="AQ41" s="165">
        <v>0.82352941176470584</v>
      </c>
      <c r="AR41" s="166">
        <v>14</v>
      </c>
      <c r="AS41" s="167" t="s">
        <v>62</v>
      </c>
      <c r="AT41" s="168">
        <v>0</v>
      </c>
      <c r="AU41" s="120">
        <v>0</v>
      </c>
      <c r="AV41" s="168">
        <v>0.17647058823529413</v>
      </c>
      <c r="AW41" s="120">
        <v>3</v>
      </c>
      <c r="AX41" s="280"/>
      <c r="AY41" s="119">
        <v>7.5743913435527499E-2</v>
      </c>
      <c r="AZ41" s="120">
        <v>168</v>
      </c>
      <c r="BA41" s="165">
        <v>0.89880952380952384</v>
      </c>
      <c r="BB41" s="120">
        <v>151</v>
      </c>
      <c r="BC41" s="175" t="s">
        <v>62</v>
      </c>
      <c r="BD41" s="168">
        <v>0</v>
      </c>
      <c r="BE41" s="120">
        <v>0</v>
      </c>
      <c r="BF41" s="168">
        <v>0.10119047619047619</v>
      </c>
      <c r="BG41" s="120">
        <v>17</v>
      </c>
      <c r="BH41" s="280"/>
      <c r="BI41" s="91">
        <f t="shared" si="9"/>
        <v>2</v>
      </c>
      <c r="BJ41" s="82">
        <f t="shared" si="10"/>
        <v>1</v>
      </c>
      <c r="BK41" s="82">
        <f t="shared" si="11"/>
        <v>1</v>
      </c>
      <c r="BL41" s="82"/>
      <c r="BM41" s="175" t="str">
        <f t="shared" si="8"/>
        <v>○</v>
      </c>
      <c r="BN41" s="297" t="s">
        <v>156</v>
      </c>
    </row>
    <row r="42" spans="1:66" s="95" customFormat="1" ht="24.75" customHeight="1" x14ac:dyDescent="0.15">
      <c r="A42" s="293" t="s">
        <v>37</v>
      </c>
      <c r="B42" s="241">
        <v>8.7643678160919544E-2</v>
      </c>
      <c r="C42" s="242">
        <v>61</v>
      </c>
      <c r="D42" s="172">
        <v>0.95081967213114749</v>
      </c>
      <c r="E42" s="173">
        <v>58</v>
      </c>
      <c r="F42" s="174" t="s">
        <v>62</v>
      </c>
      <c r="G42" s="219">
        <v>4.9180327868852458E-2</v>
      </c>
      <c r="H42" s="242">
        <v>3</v>
      </c>
      <c r="I42" s="219">
        <v>0</v>
      </c>
      <c r="J42" s="242">
        <v>0</v>
      </c>
      <c r="K42" s="287"/>
      <c r="L42" s="301"/>
      <c r="M42" s="302"/>
      <c r="N42" s="303"/>
      <c r="O42" s="304"/>
      <c r="P42" s="305"/>
      <c r="Q42" s="306"/>
      <c r="R42" s="302"/>
      <c r="S42" s="306"/>
      <c r="T42" s="307"/>
      <c r="U42" s="243">
        <v>1.7017017017017019E-2</v>
      </c>
      <c r="V42" s="242">
        <v>17</v>
      </c>
      <c r="W42" s="172">
        <v>1</v>
      </c>
      <c r="X42" s="173">
        <v>17</v>
      </c>
      <c r="Y42" s="174" t="s">
        <v>62</v>
      </c>
      <c r="Z42" s="219">
        <v>0</v>
      </c>
      <c r="AA42" s="242">
        <v>0</v>
      </c>
      <c r="AB42" s="219">
        <v>0</v>
      </c>
      <c r="AC42" s="242">
        <v>0</v>
      </c>
      <c r="AD42" s="279"/>
      <c r="AE42" s="241">
        <v>8.2998661311914329E-2</v>
      </c>
      <c r="AF42" s="244">
        <v>124</v>
      </c>
      <c r="AG42" s="172">
        <v>0.91129032258064513</v>
      </c>
      <c r="AH42" s="173">
        <v>113</v>
      </c>
      <c r="AI42" s="174" t="s">
        <v>62</v>
      </c>
      <c r="AJ42" s="219">
        <v>4.0322580645161289E-2</v>
      </c>
      <c r="AK42" s="242">
        <v>5</v>
      </c>
      <c r="AL42" s="219">
        <v>4.8387096774193547E-2</v>
      </c>
      <c r="AM42" s="242">
        <v>6</v>
      </c>
      <c r="AN42" s="279"/>
      <c r="AO42" s="241">
        <v>2.2880215343203229E-2</v>
      </c>
      <c r="AP42" s="242">
        <v>34</v>
      </c>
      <c r="AQ42" s="172">
        <v>0.94117647058823528</v>
      </c>
      <c r="AR42" s="173">
        <v>32</v>
      </c>
      <c r="AS42" s="174" t="s">
        <v>62</v>
      </c>
      <c r="AT42" s="219">
        <v>0</v>
      </c>
      <c r="AU42" s="242">
        <v>0</v>
      </c>
      <c r="AV42" s="219">
        <v>5.8823529411764705E-2</v>
      </c>
      <c r="AW42" s="242">
        <v>2</v>
      </c>
      <c r="AX42" s="279"/>
      <c r="AY42" s="241">
        <v>0.12974683544303797</v>
      </c>
      <c r="AZ42" s="242">
        <v>123</v>
      </c>
      <c r="BA42" s="172">
        <v>0.93495934959349591</v>
      </c>
      <c r="BB42" s="242">
        <v>115</v>
      </c>
      <c r="BC42" s="245" t="s">
        <v>62</v>
      </c>
      <c r="BD42" s="219">
        <v>8.130081300813009E-3</v>
      </c>
      <c r="BE42" s="242">
        <v>1</v>
      </c>
      <c r="BF42" s="219">
        <v>5.6910569105691054E-2</v>
      </c>
      <c r="BG42" s="242">
        <v>7</v>
      </c>
      <c r="BH42" s="279"/>
      <c r="BI42" s="246">
        <f t="shared" si="9"/>
        <v>0</v>
      </c>
      <c r="BJ42" s="247">
        <f t="shared" si="10"/>
        <v>0</v>
      </c>
      <c r="BK42" s="247">
        <f t="shared" si="11"/>
        <v>0</v>
      </c>
      <c r="BL42" s="247"/>
      <c r="BM42" s="245" t="s">
        <v>138</v>
      </c>
      <c r="BN42" s="298" t="s">
        <v>158</v>
      </c>
    </row>
    <row r="43" spans="1:66" ht="24.75" customHeight="1" x14ac:dyDescent="0.15">
      <c r="A43" s="292" t="s">
        <v>38</v>
      </c>
      <c r="B43" s="241">
        <v>2.7985074626865673E-2</v>
      </c>
      <c r="C43" s="242">
        <v>15</v>
      </c>
      <c r="D43" s="172">
        <v>0.93333333333333335</v>
      </c>
      <c r="E43" s="173">
        <v>14</v>
      </c>
      <c r="F43" s="174" t="s">
        <v>62</v>
      </c>
      <c r="G43" s="219">
        <v>0</v>
      </c>
      <c r="H43" s="242">
        <v>0</v>
      </c>
      <c r="I43" s="219">
        <v>6.6666666666666666E-2</v>
      </c>
      <c r="J43" s="242">
        <v>1</v>
      </c>
      <c r="K43" s="287"/>
      <c r="L43" s="301"/>
      <c r="M43" s="302"/>
      <c r="N43" s="303"/>
      <c r="O43" s="304"/>
      <c r="P43" s="305"/>
      <c r="Q43" s="306"/>
      <c r="R43" s="302"/>
      <c r="S43" s="306"/>
      <c r="T43" s="307"/>
      <c r="U43" s="111">
        <v>6.6006600660066007E-3</v>
      </c>
      <c r="V43" s="120">
        <v>4</v>
      </c>
      <c r="W43" s="172">
        <v>0.75</v>
      </c>
      <c r="X43" s="173">
        <v>3</v>
      </c>
      <c r="Y43" s="174" t="s">
        <v>62</v>
      </c>
      <c r="Z43" s="168">
        <v>0.25</v>
      </c>
      <c r="AA43" s="120">
        <v>1</v>
      </c>
      <c r="AB43" s="168">
        <v>0</v>
      </c>
      <c r="AC43" s="120">
        <v>0</v>
      </c>
      <c r="AD43" s="280"/>
      <c r="AE43" s="252">
        <v>9.9019854234732349E-2</v>
      </c>
      <c r="AF43" s="260">
        <v>788</v>
      </c>
      <c r="AG43" s="169">
        <v>0.36675126903553301</v>
      </c>
      <c r="AH43" s="170">
        <v>289</v>
      </c>
      <c r="AI43" s="171" t="s">
        <v>77</v>
      </c>
      <c r="AJ43" s="164">
        <v>0.16751269035532995</v>
      </c>
      <c r="AK43" s="122">
        <v>132</v>
      </c>
      <c r="AL43" s="164">
        <v>0.46573604060913704</v>
      </c>
      <c r="AM43" s="122">
        <v>367</v>
      </c>
      <c r="AN43" s="278" t="str">
        <f t="shared" si="5"/>
        <v>未把握型</v>
      </c>
      <c r="AO43" s="121">
        <v>6.6050198150594455E-3</v>
      </c>
      <c r="AP43" s="122">
        <v>5</v>
      </c>
      <c r="AQ43" s="169">
        <v>0.4</v>
      </c>
      <c r="AR43" s="170">
        <v>2</v>
      </c>
      <c r="AS43" s="171" t="s">
        <v>77</v>
      </c>
      <c r="AT43" s="164">
        <v>0</v>
      </c>
      <c r="AU43" s="122">
        <v>0</v>
      </c>
      <c r="AV43" s="164">
        <v>0.6</v>
      </c>
      <c r="AW43" s="122">
        <v>3</v>
      </c>
      <c r="AX43" s="278" t="str">
        <f t="shared" si="7"/>
        <v>未把握型</v>
      </c>
      <c r="AY43" s="121">
        <v>0.11803713527851459</v>
      </c>
      <c r="AZ43" s="122">
        <v>89</v>
      </c>
      <c r="BA43" s="169">
        <v>0.5280898876404494</v>
      </c>
      <c r="BB43" s="122">
        <v>47</v>
      </c>
      <c r="BC43" s="171" t="s">
        <v>77</v>
      </c>
      <c r="BD43" s="164">
        <v>3.3707865168539325E-2</v>
      </c>
      <c r="BE43" s="122">
        <v>3</v>
      </c>
      <c r="BF43" s="164">
        <v>0.43820224719101125</v>
      </c>
      <c r="BG43" s="122">
        <v>39</v>
      </c>
      <c r="BH43" s="278" t="str">
        <f t="shared" si="6"/>
        <v>未把握型</v>
      </c>
      <c r="BI43" s="267">
        <f t="shared" si="9"/>
        <v>3</v>
      </c>
      <c r="BJ43" s="268">
        <f t="shared" si="10"/>
        <v>0</v>
      </c>
      <c r="BK43" s="268">
        <f t="shared" si="11"/>
        <v>3</v>
      </c>
      <c r="BL43" s="82"/>
      <c r="BM43" s="175" t="str">
        <f t="shared" si="8"/>
        <v>○</v>
      </c>
      <c r="BN43" s="297" t="s">
        <v>156</v>
      </c>
    </row>
    <row r="44" spans="1:66" ht="24.75" customHeight="1" x14ac:dyDescent="0.15">
      <c r="A44" s="292" t="s">
        <v>39</v>
      </c>
      <c r="B44" s="241">
        <v>8.6614173228346455E-2</v>
      </c>
      <c r="C44" s="242">
        <v>77</v>
      </c>
      <c r="D44" s="172">
        <v>0.89610389610389607</v>
      </c>
      <c r="E44" s="173">
        <v>69</v>
      </c>
      <c r="F44" s="174" t="s">
        <v>62</v>
      </c>
      <c r="G44" s="219">
        <v>0</v>
      </c>
      <c r="H44" s="242">
        <v>0</v>
      </c>
      <c r="I44" s="219">
        <v>0.1038961038961039</v>
      </c>
      <c r="J44" s="242">
        <v>8</v>
      </c>
      <c r="K44" s="287"/>
      <c r="L44" s="301"/>
      <c r="M44" s="302"/>
      <c r="N44" s="303"/>
      <c r="O44" s="304"/>
      <c r="P44" s="305"/>
      <c r="Q44" s="306"/>
      <c r="R44" s="302"/>
      <c r="S44" s="306"/>
      <c r="T44" s="307"/>
      <c r="U44" s="111">
        <v>2.9268292682926831E-2</v>
      </c>
      <c r="V44" s="120">
        <v>42</v>
      </c>
      <c r="W44" s="172">
        <v>0.73809523809523814</v>
      </c>
      <c r="X44" s="173">
        <v>31</v>
      </c>
      <c r="Y44" s="174" t="s">
        <v>62</v>
      </c>
      <c r="Z44" s="168">
        <v>0</v>
      </c>
      <c r="AA44" s="120">
        <v>0</v>
      </c>
      <c r="AB44" s="168">
        <v>0.26190476190476192</v>
      </c>
      <c r="AC44" s="120">
        <v>11</v>
      </c>
      <c r="AD44" s="280"/>
      <c r="AE44" s="252">
        <v>5.663189269746647E-2</v>
      </c>
      <c r="AF44" s="260">
        <v>114</v>
      </c>
      <c r="AG44" s="169">
        <v>0.66666666666666663</v>
      </c>
      <c r="AH44" s="170">
        <v>76</v>
      </c>
      <c r="AI44" s="171" t="s">
        <v>77</v>
      </c>
      <c r="AJ44" s="164">
        <v>0</v>
      </c>
      <c r="AK44" s="122">
        <v>0</v>
      </c>
      <c r="AL44" s="164">
        <v>0.33333333333333331</v>
      </c>
      <c r="AM44" s="122">
        <v>38</v>
      </c>
      <c r="AN44" s="278" t="str">
        <f t="shared" si="5"/>
        <v>未把握型</v>
      </c>
      <c r="AO44" s="241">
        <v>3.316062176165803E-2</v>
      </c>
      <c r="AP44" s="242">
        <v>32</v>
      </c>
      <c r="AQ44" s="165">
        <v>0.875</v>
      </c>
      <c r="AR44" s="166">
        <v>28</v>
      </c>
      <c r="AS44" s="167" t="s">
        <v>62</v>
      </c>
      <c r="AT44" s="168">
        <v>0</v>
      </c>
      <c r="AU44" s="120">
        <v>0</v>
      </c>
      <c r="AV44" s="168">
        <v>0.125</v>
      </c>
      <c r="AW44" s="120">
        <v>4</v>
      </c>
      <c r="AX44" s="280"/>
      <c r="AY44" s="252">
        <v>3.0012004801920768E-2</v>
      </c>
      <c r="AZ44" s="253">
        <v>25</v>
      </c>
      <c r="BA44" s="169">
        <v>0.72</v>
      </c>
      <c r="BB44" s="122">
        <v>18</v>
      </c>
      <c r="BC44" s="171" t="s">
        <v>77</v>
      </c>
      <c r="BD44" s="164">
        <v>0</v>
      </c>
      <c r="BE44" s="122">
        <v>0</v>
      </c>
      <c r="BF44" s="164">
        <v>0.28000000000000003</v>
      </c>
      <c r="BG44" s="122">
        <v>7</v>
      </c>
      <c r="BH44" s="278" t="str">
        <f t="shared" si="6"/>
        <v>未把握型</v>
      </c>
      <c r="BI44" s="267">
        <f t="shared" si="9"/>
        <v>2</v>
      </c>
      <c r="BJ44" s="268">
        <f t="shared" si="10"/>
        <v>0</v>
      </c>
      <c r="BK44" s="268">
        <f t="shared" si="11"/>
        <v>2</v>
      </c>
      <c r="BL44" s="82"/>
      <c r="BM44" s="175" t="str">
        <f t="shared" si="8"/>
        <v>○</v>
      </c>
      <c r="BN44" s="297" t="s">
        <v>156</v>
      </c>
    </row>
    <row r="45" spans="1:66" s="95" customFormat="1" ht="24.75" customHeight="1" x14ac:dyDescent="0.15">
      <c r="A45" s="293" t="s">
        <v>40</v>
      </c>
      <c r="B45" s="241">
        <v>0.10560344827586207</v>
      </c>
      <c r="C45" s="242">
        <v>49</v>
      </c>
      <c r="D45" s="172">
        <v>0.87755102040816324</v>
      </c>
      <c r="E45" s="173">
        <v>43</v>
      </c>
      <c r="F45" s="174" t="s">
        <v>62</v>
      </c>
      <c r="G45" s="219">
        <v>0</v>
      </c>
      <c r="H45" s="242">
        <v>0</v>
      </c>
      <c r="I45" s="219">
        <v>0.12244897959183673</v>
      </c>
      <c r="J45" s="242">
        <v>6</v>
      </c>
      <c r="K45" s="287"/>
      <c r="L45" s="301"/>
      <c r="M45" s="302"/>
      <c r="N45" s="303"/>
      <c r="O45" s="304"/>
      <c r="P45" s="305"/>
      <c r="Q45" s="306"/>
      <c r="R45" s="302"/>
      <c r="S45" s="306"/>
      <c r="T45" s="307"/>
      <c r="U45" s="243">
        <v>1.8134715025906734E-2</v>
      </c>
      <c r="V45" s="242">
        <v>14</v>
      </c>
      <c r="W45" s="172">
        <v>1</v>
      </c>
      <c r="X45" s="173">
        <v>14</v>
      </c>
      <c r="Y45" s="174" t="s">
        <v>62</v>
      </c>
      <c r="Z45" s="219">
        <v>0</v>
      </c>
      <c r="AA45" s="242">
        <v>0</v>
      </c>
      <c r="AB45" s="219">
        <v>0</v>
      </c>
      <c r="AC45" s="242">
        <v>0</v>
      </c>
      <c r="AD45" s="279"/>
      <c r="AE45" s="241">
        <v>3.6161335187760782E-2</v>
      </c>
      <c r="AF45" s="244">
        <v>52</v>
      </c>
      <c r="AG45" s="172">
        <v>0.76923076923076927</v>
      </c>
      <c r="AH45" s="173">
        <v>40</v>
      </c>
      <c r="AI45" s="174" t="s">
        <v>62</v>
      </c>
      <c r="AJ45" s="219">
        <v>9.6153846153846159E-2</v>
      </c>
      <c r="AK45" s="242">
        <v>5</v>
      </c>
      <c r="AL45" s="219">
        <v>0.13461538461538461</v>
      </c>
      <c r="AM45" s="242">
        <v>7</v>
      </c>
      <c r="AN45" s="279"/>
      <c r="AO45" s="241">
        <v>2.056555269922879E-2</v>
      </c>
      <c r="AP45" s="242">
        <v>24</v>
      </c>
      <c r="AQ45" s="172">
        <v>0.875</v>
      </c>
      <c r="AR45" s="173">
        <v>21</v>
      </c>
      <c r="AS45" s="174" t="s">
        <v>62</v>
      </c>
      <c r="AT45" s="219">
        <v>0</v>
      </c>
      <c r="AU45" s="242">
        <v>0</v>
      </c>
      <c r="AV45" s="219">
        <v>0.125</v>
      </c>
      <c r="AW45" s="242">
        <v>3</v>
      </c>
      <c r="AX45" s="279"/>
      <c r="AY45" s="241">
        <v>7.2964669738863286E-2</v>
      </c>
      <c r="AZ45" s="242">
        <v>95</v>
      </c>
      <c r="BA45" s="172">
        <v>0.91578947368421049</v>
      </c>
      <c r="BB45" s="242">
        <v>87</v>
      </c>
      <c r="BC45" s="245" t="s">
        <v>62</v>
      </c>
      <c r="BD45" s="219">
        <v>0</v>
      </c>
      <c r="BE45" s="242">
        <v>0</v>
      </c>
      <c r="BF45" s="219">
        <v>8.4210526315789472E-2</v>
      </c>
      <c r="BG45" s="242">
        <v>8</v>
      </c>
      <c r="BH45" s="279"/>
      <c r="BI45" s="246">
        <f t="shared" si="9"/>
        <v>0</v>
      </c>
      <c r="BJ45" s="247">
        <f t="shared" si="10"/>
        <v>0</v>
      </c>
      <c r="BK45" s="247">
        <f t="shared" si="11"/>
        <v>0</v>
      </c>
      <c r="BL45" s="247"/>
      <c r="BM45" s="245" t="s">
        <v>138</v>
      </c>
      <c r="BN45" s="298" t="s">
        <v>158</v>
      </c>
    </row>
    <row r="46" spans="1:66" ht="24.75" customHeight="1" x14ac:dyDescent="0.15">
      <c r="A46" s="292" t="s">
        <v>41</v>
      </c>
      <c r="B46" s="241">
        <v>0.1103202846975089</v>
      </c>
      <c r="C46" s="242">
        <v>93</v>
      </c>
      <c r="D46" s="172">
        <v>0.83870967741935487</v>
      </c>
      <c r="E46" s="173">
        <v>78</v>
      </c>
      <c r="F46" s="174" t="s">
        <v>62</v>
      </c>
      <c r="G46" s="219">
        <v>3.2258064516129031E-2</v>
      </c>
      <c r="H46" s="242">
        <v>3</v>
      </c>
      <c r="I46" s="219">
        <v>0.12903225806451613</v>
      </c>
      <c r="J46" s="242">
        <v>12</v>
      </c>
      <c r="K46" s="287"/>
      <c r="L46" s="301"/>
      <c r="M46" s="302"/>
      <c r="N46" s="303"/>
      <c r="O46" s="304"/>
      <c r="P46" s="305"/>
      <c r="Q46" s="306"/>
      <c r="R46" s="302"/>
      <c r="S46" s="306"/>
      <c r="T46" s="307"/>
      <c r="U46" s="111">
        <v>3.8525963149078725E-2</v>
      </c>
      <c r="V46" s="120">
        <v>23</v>
      </c>
      <c r="W46" s="165">
        <v>0.91304347826086951</v>
      </c>
      <c r="X46" s="166">
        <v>21</v>
      </c>
      <c r="Y46" s="167" t="s">
        <v>62</v>
      </c>
      <c r="Z46" s="168">
        <v>0</v>
      </c>
      <c r="AA46" s="120">
        <v>0</v>
      </c>
      <c r="AB46" s="168">
        <v>8.6956521739130432E-2</v>
      </c>
      <c r="AC46" s="120">
        <v>2</v>
      </c>
      <c r="AD46" s="280"/>
      <c r="AE46" s="119">
        <v>7.857142857142857E-2</v>
      </c>
      <c r="AF46" s="141">
        <v>154</v>
      </c>
      <c r="AG46" s="172">
        <v>0.7857142857142857</v>
      </c>
      <c r="AH46" s="173">
        <v>121</v>
      </c>
      <c r="AI46" s="174" t="s">
        <v>62</v>
      </c>
      <c r="AJ46" s="168">
        <v>3.896103896103896E-2</v>
      </c>
      <c r="AK46" s="120">
        <v>6</v>
      </c>
      <c r="AL46" s="168">
        <v>0.17532467532467533</v>
      </c>
      <c r="AM46" s="120">
        <v>27</v>
      </c>
      <c r="AN46" s="280"/>
      <c r="AO46" s="119">
        <v>1.6129032258064516E-2</v>
      </c>
      <c r="AP46" s="120">
        <v>18</v>
      </c>
      <c r="AQ46" s="165">
        <v>0.94444444444444442</v>
      </c>
      <c r="AR46" s="166">
        <v>17</v>
      </c>
      <c r="AS46" s="167" t="s">
        <v>62</v>
      </c>
      <c r="AT46" s="168">
        <v>0</v>
      </c>
      <c r="AU46" s="120">
        <v>0</v>
      </c>
      <c r="AV46" s="168">
        <v>5.5555555555555552E-2</v>
      </c>
      <c r="AW46" s="120">
        <v>1</v>
      </c>
      <c r="AX46" s="280"/>
      <c r="AY46" s="252">
        <v>0.10655737704918032</v>
      </c>
      <c r="AZ46" s="253">
        <v>143</v>
      </c>
      <c r="BA46" s="169">
        <v>0.79020979020979021</v>
      </c>
      <c r="BB46" s="122">
        <v>113</v>
      </c>
      <c r="BC46" s="171" t="s">
        <v>77</v>
      </c>
      <c r="BD46" s="164">
        <v>4.8951048951048952E-2</v>
      </c>
      <c r="BE46" s="122">
        <v>7</v>
      </c>
      <c r="BF46" s="164">
        <v>0.16083916083916083</v>
      </c>
      <c r="BG46" s="122">
        <v>23</v>
      </c>
      <c r="BH46" s="278" t="str">
        <f t="shared" si="6"/>
        <v>未把握型</v>
      </c>
      <c r="BI46" s="267">
        <f t="shared" si="9"/>
        <v>1</v>
      </c>
      <c r="BJ46" s="268">
        <f t="shared" si="10"/>
        <v>0</v>
      </c>
      <c r="BK46" s="268">
        <f t="shared" si="11"/>
        <v>1</v>
      </c>
      <c r="BL46" s="82"/>
      <c r="BM46" s="175" t="str">
        <f t="shared" si="8"/>
        <v>○</v>
      </c>
      <c r="BN46" s="297" t="s">
        <v>156</v>
      </c>
    </row>
    <row r="47" spans="1:66" ht="24.75" customHeight="1" x14ac:dyDescent="0.15">
      <c r="A47" s="292" t="s">
        <v>42</v>
      </c>
      <c r="B47" s="241">
        <v>8.5925925925925919E-2</v>
      </c>
      <c r="C47" s="242">
        <v>58</v>
      </c>
      <c r="D47" s="172">
        <v>0.93103448275862066</v>
      </c>
      <c r="E47" s="173">
        <v>54</v>
      </c>
      <c r="F47" s="174" t="s">
        <v>62</v>
      </c>
      <c r="G47" s="219">
        <v>0</v>
      </c>
      <c r="H47" s="242">
        <v>0</v>
      </c>
      <c r="I47" s="219">
        <v>6.8965517241379309E-2</v>
      </c>
      <c r="J47" s="242">
        <v>4</v>
      </c>
      <c r="K47" s="287"/>
      <c r="L47" s="301"/>
      <c r="M47" s="302"/>
      <c r="N47" s="303"/>
      <c r="O47" s="304"/>
      <c r="P47" s="305"/>
      <c r="Q47" s="306"/>
      <c r="R47" s="302"/>
      <c r="S47" s="306"/>
      <c r="T47" s="307"/>
      <c r="U47" s="111">
        <v>4.1928721174004195E-3</v>
      </c>
      <c r="V47" s="120">
        <v>2</v>
      </c>
      <c r="W47" s="165">
        <v>1</v>
      </c>
      <c r="X47" s="166">
        <v>2</v>
      </c>
      <c r="Y47" s="167" t="s">
        <v>62</v>
      </c>
      <c r="Z47" s="168">
        <v>0</v>
      </c>
      <c r="AA47" s="120">
        <v>0</v>
      </c>
      <c r="AB47" s="168">
        <v>0</v>
      </c>
      <c r="AC47" s="120">
        <v>0</v>
      </c>
      <c r="AD47" s="280"/>
      <c r="AE47" s="252">
        <v>7.1893063583815031E-2</v>
      </c>
      <c r="AF47" s="260">
        <v>995</v>
      </c>
      <c r="AG47" s="169">
        <v>0.57487437185929646</v>
      </c>
      <c r="AH47" s="170">
        <v>572</v>
      </c>
      <c r="AI47" s="171" t="s">
        <v>77</v>
      </c>
      <c r="AJ47" s="164">
        <v>0.28643216080402012</v>
      </c>
      <c r="AK47" s="122">
        <v>285</v>
      </c>
      <c r="AL47" s="164">
        <v>0.13869346733668342</v>
      </c>
      <c r="AM47" s="122">
        <v>138</v>
      </c>
      <c r="AN47" s="278" t="str">
        <f t="shared" si="5"/>
        <v>未受診型</v>
      </c>
      <c r="AO47" s="121">
        <v>1.4979338842975207E-2</v>
      </c>
      <c r="AP47" s="122">
        <v>29</v>
      </c>
      <c r="AQ47" s="169">
        <v>0.68965517241379315</v>
      </c>
      <c r="AR47" s="170">
        <v>20</v>
      </c>
      <c r="AS47" s="171" t="s">
        <v>77</v>
      </c>
      <c r="AT47" s="164">
        <v>3.4482758620689655E-2</v>
      </c>
      <c r="AU47" s="122">
        <v>1</v>
      </c>
      <c r="AV47" s="164">
        <v>0.27586206896551724</v>
      </c>
      <c r="AW47" s="122">
        <v>8</v>
      </c>
      <c r="AX47" s="278" t="str">
        <f t="shared" si="7"/>
        <v>未把握型</v>
      </c>
      <c r="AY47" s="241">
        <v>8.7740877408774093E-2</v>
      </c>
      <c r="AZ47" s="242">
        <v>214</v>
      </c>
      <c r="BA47" s="165">
        <v>0.80373831775700932</v>
      </c>
      <c r="BB47" s="120">
        <v>172</v>
      </c>
      <c r="BC47" s="175" t="s">
        <v>62</v>
      </c>
      <c r="BD47" s="168">
        <v>9.3457943925233638E-3</v>
      </c>
      <c r="BE47" s="120">
        <v>2</v>
      </c>
      <c r="BF47" s="168">
        <v>0.18691588785046728</v>
      </c>
      <c r="BG47" s="120">
        <v>40</v>
      </c>
      <c r="BH47" s="280"/>
      <c r="BI47" s="267">
        <f t="shared" si="9"/>
        <v>2</v>
      </c>
      <c r="BJ47" s="268">
        <f t="shared" si="10"/>
        <v>1</v>
      </c>
      <c r="BK47" s="268">
        <f t="shared" si="11"/>
        <v>1</v>
      </c>
      <c r="BL47" s="82"/>
      <c r="BM47" s="175" t="str">
        <f t="shared" si="8"/>
        <v>○</v>
      </c>
      <c r="BN47" s="297" t="s">
        <v>156</v>
      </c>
    </row>
    <row r="48" spans="1:66" ht="24.75" customHeight="1" x14ac:dyDescent="0.15">
      <c r="A48" s="292" t="s">
        <v>43</v>
      </c>
      <c r="B48" s="241">
        <v>0.11759504862953139</v>
      </c>
      <c r="C48" s="242">
        <v>133</v>
      </c>
      <c r="D48" s="172">
        <v>0.93984962406015038</v>
      </c>
      <c r="E48" s="173">
        <v>125</v>
      </c>
      <c r="F48" s="174" t="s">
        <v>62</v>
      </c>
      <c r="G48" s="219">
        <v>3.7593984962406013E-2</v>
      </c>
      <c r="H48" s="242">
        <v>5</v>
      </c>
      <c r="I48" s="219">
        <v>2.2556390977443608E-2</v>
      </c>
      <c r="J48" s="242">
        <v>3</v>
      </c>
      <c r="K48" s="287"/>
      <c r="L48" s="301"/>
      <c r="M48" s="302"/>
      <c r="N48" s="303"/>
      <c r="O48" s="304"/>
      <c r="P48" s="305"/>
      <c r="Q48" s="306"/>
      <c r="R48" s="302"/>
      <c r="S48" s="306"/>
      <c r="T48" s="307"/>
      <c r="U48" s="111">
        <v>1.5323117921385743E-2</v>
      </c>
      <c r="V48" s="120">
        <v>23</v>
      </c>
      <c r="W48" s="165">
        <v>0.95652173913043481</v>
      </c>
      <c r="X48" s="166">
        <v>22</v>
      </c>
      <c r="Y48" s="167" t="s">
        <v>62</v>
      </c>
      <c r="Z48" s="168">
        <v>4.3478260869565216E-2</v>
      </c>
      <c r="AA48" s="120">
        <v>1</v>
      </c>
      <c r="AB48" s="168">
        <v>0</v>
      </c>
      <c r="AC48" s="120">
        <v>0</v>
      </c>
      <c r="AD48" s="280"/>
      <c r="AE48" s="119">
        <v>7.2642967542503864E-2</v>
      </c>
      <c r="AF48" s="141">
        <v>141</v>
      </c>
      <c r="AG48" s="165">
        <v>0.85106382978723405</v>
      </c>
      <c r="AH48" s="166">
        <v>120</v>
      </c>
      <c r="AI48" s="167" t="s">
        <v>62</v>
      </c>
      <c r="AJ48" s="168">
        <v>0.1276595744680851</v>
      </c>
      <c r="AK48" s="120">
        <v>18</v>
      </c>
      <c r="AL48" s="168">
        <v>2.1276595744680851E-2</v>
      </c>
      <c r="AM48" s="120">
        <v>3</v>
      </c>
      <c r="AN48" s="280"/>
      <c r="AO48" s="252">
        <v>2.5252525252525252E-2</v>
      </c>
      <c r="AP48" s="253">
        <v>20</v>
      </c>
      <c r="AQ48" s="169">
        <v>0.4</v>
      </c>
      <c r="AR48" s="170">
        <v>8</v>
      </c>
      <c r="AS48" s="171" t="s">
        <v>77</v>
      </c>
      <c r="AT48" s="164">
        <v>0.05</v>
      </c>
      <c r="AU48" s="122">
        <v>1</v>
      </c>
      <c r="AV48" s="164">
        <v>0.55000000000000004</v>
      </c>
      <c r="AW48" s="122">
        <v>11</v>
      </c>
      <c r="AX48" s="278" t="str">
        <f t="shared" si="7"/>
        <v>未把握型</v>
      </c>
      <c r="AY48" s="241">
        <v>7.3541842772611998E-2</v>
      </c>
      <c r="AZ48" s="242">
        <v>87</v>
      </c>
      <c r="BA48" s="165">
        <v>0.89655172413793105</v>
      </c>
      <c r="BB48" s="120">
        <v>78</v>
      </c>
      <c r="BC48" s="175" t="s">
        <v>62</v>
      </c>
      <c r="BD48" s="168">
        <v>0</v>
      </c>
      <c r="BE48" s="120">
        <v>0</v>
      </c>
      <c r="BF48" s="168">
        <v>0.10344827586206896</v>
      </c>
      <c r="BG48" s="120">
        <v>9</v>
      </c>
      <c r="BH48" s="280"/>
      <c r="BI48" s="267">
        <f t="shared" si="9"/>
        <v>1</v>
      </c>
      <c r="BJ48" s="268">
        <f t="shared" si="10"/>
        <v>0</v>
      </c>
      <c r="BK48" s="268">
        <f t="shared" si="11"/>
        <v>1</v>
      </c>
      <c r="BL48" s="82"/>
      <c r="BM48" s="175" t="str">
        <f t="shared" si="8"/>
        <v>○</v>
      </c>
      <c r="BN48" s="297" t="s">
        <v>156</v>
      </c>
    </row>
    <row r="49" spans="1:66" ht="24.75" customHeight="1" x14ac:dyDescent="0.15">
      <c r="A49" s="292" t="s">
        <v>44</v>
      </c>
      <c r="B49" s="241">
        <v>9.0501121914734486E-2</v>
      </c>
      <c r="C49" s="242">
        <v>121</v>
      </c>
      <c r="D49" s="172">
        <v>0.90082644628099173</v>
      </c>
      <c r="E49" s="173">
        <v>109</v>
      </c>
      <c r="F49" s="174" t="s">
        <v>62</v>
      </c>
      <c r="G49" s="219">
        <v>0</v>
      </c>
      <c r="H49" s="242">
        <v>0</v>
      </c>
      <c r="I49" s="219">
        <v>9.9173553719008267E-2</v>
      </c>
      <c r="J49" s="242">
        <v>12</v>
      </c>
      <c r="K49" s="287"/>
      <c r="L49" s="301"/>
      <c r="M49" s="302"/>
      <c r="N49" s="303"/>
      <c r="O49" s="304"/>
      <c r="P49" s="305"/>
      <c r="Q49" s="306"/>
      <c r="R49" s="302"/>
      <c r="S49" s="306"/>
      <c r="T49" s="307"/>
      <c r="U49" s="111">
        <v>1.8850141376060319E-2</v>
      </c>
      <c r="V49" s="120">
        <v>20</v>
      </c>
      <c r="W49" s="165">
        <v>0.9</v>
      </c>
      <c r="X49" s="166">
        <v>18</v>
      </c>
      <c r="Y49" s="167" t="s">
        <v>62</v>
      </c>
      <c r="Z49" s="168">
        <v>0</v>
      </c>
      <c r="AA49" s="120">
        <v>0</v>
      </c>
      <c r="AB49" s="168">
        <v>0.1</v>
      </c>
      <c r="AC49" s="120">
        <v>2</v>
      </c>
      <c r="AD49" s="280"/>
      <c r="AE49" s="252">
        <v>8.1393728222996523E-2</v>
      </c>
      <c r="AF49" s="260">
        <v>1752</v>
      </c>
      <c r="AG49" s="169">
        <v>0.61015981735159819</v>
      </c>
      <c r="AH49" s="170">
        <v>1069</v>
      </c>
      <c r="AI49" s="171" t="s">
        <v>77</v>
      </c>
      <c r="AJ49" s="164">
        <v>0.24372146118721461</v>
      </c>
      <c r="AK49" s="122">
        <v>427</v>
      </c>
      <c r="AL49" s="164">
        <v>0.14611872146118721</v>
      </c>
      <c r="AM49" s="122">
        <v>256</v>
      </c>
      <c r="AN49" s="278" t="str">
        <f t="shared" si="5"/>
        <v>未受診型</v>
      </c>
      <c r="AO49" s="241">
        <v>2.1144043798376439E-2</v>
      </c>
      <c r="AP49" s="242">
        <v>112</v>
      </c>
      <c r="AQ49" s="165">
        <v>0.7589285714285714</v>
      </c>
      <c r="AR49" s="166">
        <v>85</v>
      </c>
      <c r="AS49" s="167" t="s">
        <v>62</v>
      </c>
      <c r="AT49" s="168">
        <v>8.9285714285714281E-3</v>
      </c>
      <c r="AU49" s="120">
        <v>1</v>
      </c>
      <c r="AV49" s="168">
        <v>0.23214285714285715</v>
      </c>
      <c r="AW49" s="120">
        <v>26</v>
      </c>
      <c r="AX49" s="280"/>
      <c r="AY49" s="119">
        <v>8.8420476320832192E-2</v>
      </c>
      <c r="AZ49" s="120">
        <v>323</v>
      </c>
      <c r="BA49" s="165">
        <v>0.89473684210526316</v>
      </c>
      <c r="BB49" s="120">
        <v>289</v>
      </c>
      <c r="BC49" s="175" t="s">
        <v>62</v>
      </c>
      <c r="BD49" s="168">
        <v>6.1919504643962852E-3</v>
      </c>
      <c r="BE49" s="120">
        <v>2</v>
      </c>
      <c r="BF49" s="168">
        <v>9.9071207430340563E-2</v>
      </c>
      <c r="BG49" s="120">
        <v>32</v>
      </c>
      <c r="BH49" s="280"/>
      <c r="BI49" s="267">
        <f t="shared" si="9"/>
        <v>1</v>
      </c>
      <c r="BJ49" s="268">
        <f t="shared" si="10"/>
        <v>1</v>
      </c>
      <c r="BK49" s="268">
        <f t="shared" si="11"/>
        <v>0</v>
      </c>
      <c r="BL49" s="82"/>
      <c r="BM49" s="175" t="str">
        <f t="shared" si="8"/>
        <v>●</v>
      </c>
      <c r="BN49" s="297" t="s">
        <v>161</v>
      </c>
    </row>
    <row r="50" spans="1:66" ht="24.75" customHeight="1" x14ac:dyDescent="0.15">
      <c r="A50" s="292" t="s">
        <v>45</v>
      </c>
      <c r="B50" s="241">
        <v>6.8870523415977963E-2</v>
      </c>
      <c r="C50" s="242">
        <v>25</v>
      </c>
      <c r="D50" s="172">
        <v>0.76</v>
      </c>
      <c r="E50" s="173">
        <v>19</v>
      </c>
      <c r="F50" s="174" t="s">
        <v>62</v>
      </c>
      <c r="G50" s="219">
        <v>0.04</v>
      </c>
      <c r="H50" s="242">
        <v>1</v>
      </c>
      <c r="I50" s="219">
        <v>0.2</v>
      </c>
      <c r="J50" s="242">
        <v>5</v>
      </c>
      <c r="K50" s="287"/>
      <c r="L50" s="301"/>
      <c r="M50" s="302"/>
      <c r="N50" s="303"/>
      <c r="O50" s="304"/>
      <c r="P50" s="305"/>
      <c r="Q50" s="306"/>
      <c r="R50" s="302"/>
      <c r="S50" s="306"/>
      <c r="T50" s="307"/>
      <c r="U50" s="319"/>
      <c r="V50" s="302"/>
      <c r="W50" s="303"/>
      <c r="X50" s="304"/>
      <c r="Y50" s="305"/>
      <c r="Z50" s="306"/>
      <c r="AA50" s="302"/>
      <c r="AB50" s="306"/>
      <c r="AC50" s="302"/>
      <c r="AD50" s="308" t="str">
        <f t="shared" si="4"/>
        <v/>
      </c>
      <c r="AE50" s="252">
        <v>8.8131927547985947E-2</v>
      </c>
      <c r="AF50" s="260">
        <v>652</v>
      </c>
      <c r="AG50" s="169">
        <v>0.47699386503067487</v>
      </c>
      <c r="AH50" s="170">
        <v>311</v>
      </c>
      <c r="AI50" s="171" t="s">
        <v>77</v>
      </c>
      <c r="AJ50" s="164">
        <v>0.22546012269938651</v>
      </c>
      <c r="AK50" s="122">
        <v>147</v>
      </c>
      <c r="AL50" s="164">
        <v>0.29754601226993865</v>
      </c>
      <c r="AM50" s="122">
        <v>194</v>
      </c>
      <c r="AN50" s="278" t="str">
        <f t="shared" si="5"/>
        <v>未把握型</v>
      </c>
      <c r="AO50" s="241">
        <v>2.6905829596412557E-2</v>
      </c>
      <c r="AP50" s="242">
        <v>24</v>
      </c>
      <c r="AQ50" s="165">
        <v>0.875</v>
      </c>
      <c r="AR50" s="166">
        <v>21</v>
      </c>
      <c r="AS50" s="167" t="s">
        <v>62</v>
      </c>
      <c r="AT50" s="168">
        <v>0</v>
      </c>
      <c r="AU50" s="120">
        <v>0</v>
      </c>
      <c r="AV50" s="168">
        <v>0.125</v>
      </c>
      <c r="AW50" s="120">
        <v>3</v>
      </c>
      <c r="AX50" s="280"/>
      <c r="AY50" s="252">
        <v>8.0116533139111434E-2</v>
      </c>
      <c r="AZ50" s="253">
        <v>110</v>
      </c>
      <c r="BA50" s="169">
        <v>0.71818181818181814</v>
      </c>
      <c r="BB50" s="122">
        <v>79</v>
      </c>
      <c r="BC50" s="171" t="s">
        <v>77</v>
      </c>
      <c r="BD50" s="164">
        <v>5.4545454545454543E-2</v>
      </c>
      <c r="BE50" s="122">
        <v>6</v>
      </c>
      <c r="BF50" s="164">
        <v>0.22727272727272727</v>
      </c>
      <c r="BG50" s="122">
        <v>25</v>
      </c>
      <c r="BH50" s="278" t="str">
        <f t="shared" si="6"/>
        <v>未把握型</v>
      </c>
      <c r="BI50" s="267">
        <f t="shared" si="9"/>
        <v>2</v>
      </c>
      <c r="BJ50" s="268">
        <f t="shared" si="10"/>
        <v>0</v>
      </c>
      <c r="BK50" s="268">
        <f t="shared" si="11"/>
        <v>2</v>
      </c>
      <c r="BL50" s="82"/>
      <c r="BM50" s="175" t="str">
        <f t="shared" si="8"/>
        <v>○</v>
      </c>
      <c r="BN50" s="297" t="s">
        <v>156</v>
      </c>
    </row>
    <row r="51" spans="1:66" s="95" customFormat="1" ht="24.75" customHeight="1" x14ac:dyDescent="0.15">
      <c r="A51" s="293" t="s">
        <v>46</v>
      </c>
      <c r="B51" s="241">
        <v>2.0525451559934318E-2</v>
      </c>
      <c r="C51" s="242">
        <v>25</v>
      </c>
      <c r="D51" s="172">
        <v>0.8</v>
      </c>
      <c r="E51" s="173">
        <v>20</v>
      </c>
      <c r="F51" s="174" t="s">
        <v>62</v>
      </c>
      <c r="G51" s="219">
        <v>0.12</v>
      </c>
      <c r="H51" s="242">
        <v>3</v>
      </c>
      <c r="I51" s="219">
        <v>0.08</v>
      </c>
      <c r="J51" s="242">
        <v>2</v>
      </c>
      <c r="K51" s="287"/>
      <c r="L51" s="301"/>
      <c r="M51" s="302"/>
      <c r="N51" s="303"/>
      <c r="O51" s="304"/>
      <c r="P51" s="305"/>
      <c r="Q51" s="306"/>
      <c r="R51" s="302"/>
      <c r="S51" s="306"/>
      <c r="T51" s="307"/>
      <c r="U51" s="243">
        <v>7.6579451180599873E-3</v>
      </c>
      <c r="V51" s="242">
        <v>12</v>
      </c>
      <c r="W51" s="172">
        <v>0.91666666666666663</v>
      </c>
      <c r="X51" s="173">
        <v>11</v>
      </c>
      <c r="Y51" s="174" t="s">
        <v>62</v>
      </c>
      <c r="Z51" s="219">
        <v>8.3333333333333329E-2</v>
      </c>
      <c r="AA51" s="242">
        <v>1</v>
      </c>
      <c r="AB51" s="219">
        <v>0</v>
      </c>
      <c r="AC51" s="242">
        <v>0</v>
      </c>
      <c r="AD51" s="279"/>
      <c r="AE51" s="241">
        <v>7.1278511404561831E-2</v>
      </c>
      <c r="AF51" s="244">
        <v>475</v>
      </c>
      <c r="AG51" s="172">
        <v>0.75789473684210529</v>
      </c>
      <c r="AH51" s="173">
        <v>360</v>
      </c>
      <c r="AI51" s="174" t="s">
        <v>62</v>
      </c>
      <c r="AJ51" s="219">
        <v>0.19157894736842104</v>
      </c>
      <c r="AK51" s="242">
        <v>91</v>
      </c>
      <c r="AL51" s="219">
        <v>5.0526315789473683E-2</v>
      </c>
      <c r="AM51" s="242">
        <v>24</v>
      </c>
      <c r="AN51" s="279"/>
      <c r="AO51" s="241">
        <v>1.3877551020408163E-2</v>
      </c>
      <c r="AP51" s="242">
        <v>17</v>
      </c>
      <c r="AQ51" s="172">
        <v>0.70588235294117652</v>
      </c>
      <c r="AR51" s="173">
        <v>12</v>
      </c>
      <c r="AS51" s="174" t="s">
        <v>62</v>
      </c>
      <c r="AT51" s="219">
        <v>0</v>
      </c>
      <c r="AU51" s="242">
        <v>0</v>
      </c>
      <c r="AV51" s="219">
        <v>0.29411764705882354</v>
      </c>
      <c r="AW51" s="242">
        <v>5</v>
      </c>
      <c r="AX51" s="279"/>
      <c r="AY51" s="241">
        <v>0.12590579710144928</v>
      </c>
      <c r="AZ51" s="242">
        <v>139</v>
      </c>
      <c r="BA51" s="172">
        <v>0.87050359712230219</v>
      </c>
      <c r="BB51" s="242">
        <v>121</v>
      </c>
      <c r="BC51" s="245" t="s">
        <v>62</v>
      </c>
      <c r="BD51" s="219">
        <v>3.5971223021582732E-2</v>
      </c>
      <c r="BE51" s="242">
        <v>5</v>
      </c>
      <c r="BF51" s="219">
        <v>9.3525179856115109E-2</v>
      </c>
      <c r="BG51" s="242">
        <v>13</v>
      </c>
      <c r="BH51" s="279"/>
      <c r="BI51" s="246">
        <f t="shared" si="9"/>
        <v>0</v>
      </c>
      <c r="BJ51" s="247">
        <f t="shared" si="10"/>
        <v>0</v>
      </c>
      <c r="BK51" s="247">
        <f t="shared" si="11"/>
        <v>0</v>
      </c>
      <c r="BL51" s="247"/>
      <c r="BM51" s="245" t="s">
        <v>138</v>
      </c>
      <c r="BN51" s="298" t="s">
        <v>158</v>
      </c>
    </row>
    <row r="52" spans="1:66" ht="24.75" customHeight="1" x14ac:dyDescent="0.15">
      <c r="A52" s="292" t="s">
        <v>47</v>
      </c>
      <c r="B52" s="119">
        <v>4.3789808917197449E-2</v>
      </c>
      <c r="C52" s="120">
        <v>165</v>
      </c>
      <c r="D52" s="165">
        <v>0.72121212121212119</v>
      </c>
      <c r="E52" s="166">
        <v>119</v>
      </c>
      <c r="F52" s="167" t="s">
        <v>62</v>
      </c>
      <c r="G52" s="168">
        <v>3.6363636363636362E-2</v>
      </c>
      <c r="H52" s="120">
        <v>6</v>
      </c>
      <c r="I52" s="168">
        <v>0.24242424242424243</v>
      </c>
      <c r="J52" s="120">
        <v>40</v>
      </c>
      <c r="K52" s="286"/>
      <c r="L52" s="301"/>
      <c r="M52" s="302"/>
      <c r="N52" s="303"/>
      <c r="O52" s="304"/>
      <c r="P52" s="305"/>
      <c r="Q52" s="306"/>
      <c r="R52" s="302"/>
      <c r="S52" s="306"/>
      <c r="T52" s="307"/>
      <c r="U52" s="257">
        <v>1.068763863682194E-2</v>
      </c>
      <c r="V52" s="253">
        <v>53</v>
      </c>
      <c r="W52" s="169">
        <v>0.64150943396226412</v>
      </c>
      <c r="X52" s="170">
        <v>34</v>
      </c>
      <c r="Y52" s="171" t="s">
        <v>77</v>
      </c>
      <c r="Z52" s="164">
        <v>0.13207547169811321</v>
      </c>
      <c r="AA52" s="122">
        <v>7</v>
      </c>
      <c r="AB52" s="164">
        <v>0.22641509433962265</v>
      </c>
      <c r="AC52" s="122">
        <v>12</v>
      </c>
      <c r="AD52" s="278" t="str">
        <f t="shared" si="4"/>
        <v>未把握型</v>
      </c>
      <c r="AE52" s="121">
        <v>6.25E-2</v>
      </c>
      <c r="AF52" s="140">
        <v>669</v>
      </c>
      <c r="AG52" s="169">
        <v>0.52017937219730936</v>
      </c>
      <c r="AH52" s="170">
        <v>348</v>
      </c>
      <c r="AI52" s="171" t="s">
        <v>77</v>
      </c>
      <c r="AJ52" s="164">
        <v>0.14050822122571002</v>
      </c>
      <c r="AK52" s="122">
        <v>94</v>
      </c>
      <c r="AL52" s="164">
        <v>0.33931240657698059</v>
      </c>
      <c r="AM52" s="122">
        <v>227</v>
      </c>
      <c r="AN52" s="278" t="str">
        <f t="shared" si="5"/>
        <v>未把握型</v>
      </c>
      <c r="AO52" s="121">
        <v>1.1875E-2</v>
      </c>
      <c r="AP52" s="122">
        <v>38</v>
      </c>
      <c r="AQ52" s="169">
        <v>0.65789473684210531</v>
      </c>
      <c r="AR52" s="170">
        <v>25</v>
      </c>
      <c r="AS52" s="171" t="s">
        <v>77</v>
      </c>
      <c r="AT52" s="164">
        <v>0</v>
      </c>
      <c r="AU52" s="122">
        <v>0</v>
      </c>
      <c r="AV52" s="164">
        <v>0.34210526315789475</v>
      </c>
      <c r="AW52" s="122">
        <v>13</v>
      </c>
      <c r="AX52" s="278" t="str">
        <f t="shared" si="7"/>
        <v>未把握型</v>
      </c>
      <c r="AY52" s="121">
        <v>5.8864027538726334E-2</v>
      </c>
      <c r="AZ52" s="122">
        <v>171</v>
      </c>
      <c r="BA52" s="169">
        <v>0.71345029239766078</v>
      </c>
      <c r="BB52" s="122">
        <v>122</v>
      </c>
      <c r="BC52" s="171" t="s">
        <v>77</v>
      </c>
      <c r="BD52" s="164">
        <v>5.8479532163742687E-2</v>
      </c>
      <c r="BE52" s="122">
        <v>10</v>
      </c>
      <c r="BF52" s="164">
        <v>0.22807017543859648</v>
      </c>
      <c r="BG52" s="122">
        <v>39</v>
      </c>
      <c r="BH52" s="278" t="str">
        <f t="shared" si="6"/>
        <v>未把握型</v>
      </c>
      <c r="BI52" s="267">
        <f t="shared" si="9"/>
        <v>4</v>
      </c>
      <c r="BJ52" s="268">
        <f t="shared" si="10"/>
        <v>0</v>
      </c>
      <c r="BK52" s="268">
        <f t="shared" si="11"/>
        <v>4</v>
      </c>
      <c r="BL52" s="82"/>
      <c r="BM52" s="175" t="str">
        <f t="shared" si="8"/>
        <v>○</v>
      </c>
      <c r="BN52" s="297" t="s">
        <v>156</v>
      </c>
    </row>
    <row r="53" spans="1:66" ht="24.75" customHeight="1" x14ac:dyDescent="0.15">
      <c r="A53" s="292" t="s">
        <v>48</v>
      </c>
      <c r="B53" s="119">
        <v>0.11896348645465253</v>
      </c>
      <c r="C53" s="120">
        <v>101</v>
      </c>
      <c r="D53" s="165">
        <v>0.85148514851485146</v>
      </c>
      <c r="E53" s="166">
        <v>86</v>
      </c>
      <c r="F53" s="167" t="s">
        <v>62</v>
      </c>
      <c r="G53" s="168">
        <v>0.10891089108910891</v>
      </c>
      <c r="H53" s="120">
        <v>11</v>
      </c>
      <c r="I53" s="168">
        <v>3.9603960396039604E-2</v>
      </c>
      <c r="J53" s="120">
        <v>4</v>
      </c>
      <c r="K53" s="286"/>
      <c r="L53" s="301"/>
      <c r="M53" s="302"/>
      <c r="N53" s="303"/>
      <c r="O53" s="304"/>
      <c r="P53" s="305"/>
      <c r="Q53" s="306"/>
      <c r="R53" s="302"/>
      <c r="S53" s="306"/>
      <c r="T53" s="307"/>
      <c r="U53" s="111">
        <v>8.4257206208425729E-3</v>
      </c>
      <c r="V53" s="120">
        <v>38</v>
      </c>
      <c r="W53" s="165">
        <v>0.81578947368421051</v>
      </c>
      <c r="X53" s="166">
        <v>31</v>
      </c>
      <c r="Y53" s="167" t="s">
        <v>62</v>
      </c>
      <c r="Z53" s="168">
        <v>5.2631578947368418E-2</v>
      </c>
      <c r="AA53" s="120">
        <v>2</v>
      </c>
      <c r="AB53" s="168">
        <v>0.13157894736842105</v>
      </c>
      <c r="AC53" s="120">
        <v>5</v>
      </c>
      <c r="AD53" s="280"/>
      <c r="AE53" s="252">
        <v>8.0451977401129943E-2</v>
      </c>
      <c r="AF53" s="260">
        <v>1780</v>
      </c>
      <c r="AG53" s="169">
        <v>0.63089887640449438</v>
      </c>
      <c r="AH53" s="170">
        <v>1123</v>
      </c>
      <c r="AI53" s="171" t="s">
        <v>77</v>
      </c>
      <c r="AJ53" s="164">
        <v>0.30224719101123598</v>
      </c>
      <c r="AK53" s="122">
        <v>538</v>
      </c>
      <c r="AL53" s="164">
        <v>6.6853932584269665E-2</v>
      </c>
      <c r="AM53" s="122">
        <v>119</v>
      </c>
      <c r="AN53" s="278" t="str">
        <f t="shared" si="5"/>
        <v>未受診型</v>
      </c>
      <c r="AO53" s="241">
        <v>1.5580736543909348E-2</v>
      </c>
      <c r="AP53" s="242">
        <v>77</v>
      </c>
      <c r="AQ53" s="165">
        <v>0.88311688311688308</v>
      </c>
      <c r="AR53" s="166">
        <v>68</v>
      </c>
      <c r="AS53" s="167" t="s">
        <v>62</v>
      </c>
      <c r="AT53" s="168">
        <v>7.792207792207792E-2</v>
      </c>
      <c r="AU53" s="120">
        <v>6</v>
      </c>
      <c r="AV53" s="168">
        <v>3.896103896103896E-2</v>
      </c>
      <c r="AW53" s="120">
        <v>3</v>
      </c>
      <c r="AX53" s="280"/>
      <c r="AY53" s="119">
        <v>0.11519036519036518</v>
      </c>
      <c r="AZ53" s="120">
        <v>593</v>
      </c>
      <c r="BA53" s="165">
        <v>0.94772344013490728</v>
      </c>
      <c r="BB53" s="120">
        <v>562</v>
      </c>
      <c r="BC53" s="175" t="s">
        <v>62</v>
      </c>
      <c r="BD53" s="168">
        <v>1.3490725126475547E-2</v>
      </c>
      <c r="BE53" s="120">
        <v>8</v>
      </c>
      <c r="BF53" s="168">
        <v>3.87858347386172E-2</v>
      </c>
      <c r="BG53" s="120">
        <v>23</v>
      </c>
      <c r="BH53" s="280"/>
      <c r="BI53" s="267">
        <f t="shared" si="9"/>
        <v>1</v>
      </c>
      <c r="BJ53" s="268">
        <f t="shared" si="10"/>
        <v>1</v>
      </c>
      <c r="BK53" s="268">
        <f t="shared" si="11"/>
        <v>0</v>
      </c>
      <c r="BL53" s="82"/>
      <c r="BM53" s="175" t="str">
        <f t="shared" si="8"/>
        <v>●</v>
      </c>
      <c r="BN53" s="297" t="s">
        <v>161</v>
      </c>
    </row>
    <row r="54" spans="1:66" ht="24.75" customHeight="1" x14ac:dyDescent="0.15">
      <c r="A54" s="292" t="s">
        <v>49</v>
      </c>
      <c r="B54" s="119">
        <v>1.6064257028112448E-2</v>
      </c>
      <c r="C54" s="120">
        <v>8</v>
      </c>
      <c r="D54" s="165">
        <v>0.75</v>
      </c>
      <c r="E54" s="166">
        <v>6</v>
      </c>
      <c r="F54" s="167" t="s">
        <v>62</v>
      </c>
      <c r="G54" s="168">
        <v>0.125</v>
      </c>
      <c r="H54" s="120">
        <v>1</v>
      </c>
      <c r="I54" s="168">
        <v>0.125</v>
      </c>
      <c r="J54" s="120">
        <v>1</v>
      </c>
      <c r="K54" s="286"/>
      <c r="L54" s="301"/>
      <c r="M54" s="302"/>
      <c r="N54" s="303"/>
      <c r="O54" s="304"/>
      <c r="P54" s="305"/>
      <c r="Q54" s="306"/>
      <c r="R54" s="302"/>
      <c r="S54" s="306"/>
      <c r="T54" s="307"/>
      <c r="U54" s="257">
        <v>1.532033426183844E-2</v>
      </c>
      <c r="V54" s="253">
        <v>11</v>
      </c>
      <c r="W54" s="169">
        <v>0.54545454545454541</v>
      </c>
      <c r="X54" s="170">
        <v>6</v>
      </c>
      <c r="Y54" s="171" t="s">
        <v>77</v>
      </c>
      <c r="Z54" s="164">
        <v>9.0909090909090912E-2</v>
      </c>
      <c r="AA54" s="122">
        <v>1</v>
      </c>
      <c r="AB54" s="164">
        <v>0.36363636363636365</v>
      </c>
      <c r="AC54" s="122">
        <v>4</v>
      </c>
      <c r="AD54" s="278" t="str">
        <f t="shared" si="4"/>
        <v>未把握型</v>
      </c>
      <c r="AE54" s="121">
        <v>7.3458574181117536E-2</v>
      </c>
      <c r="AF54" s="140">
        <v>305</v>
      </c>
      <c r="AG54" s="169">
        <v>0.61639344262295082</v>
      </c>
      <c r="AH54" s="170">
        <v>188</v>
      </c>
      <c r="AI54" s="171" t="s">
        <v>77</v>
      </c>
      <c r="AJ54" s="164">
        <v>9.8360655737704916E-2</v>
      </c>
      <c r="AK54" s="122">
        <v>30</v>
      </c>
      <c r="AL54" s="164">
        <v>0.28524590163934427</v>
      </c>
      <c r="AM54" s="122">
        <v>87</v>
      </c>
      <c r="AN54" s="278" t="str">
        <f t="shared" si="5"/>
        <v>未把握型</v>
      </c>
      <c r="AO54" s="241">
        <v>7.5046904315196998E-3</v>
      </c>
      <c r="AP54" s="242">
        <v>4</v>
      </c>
      <c r="AQ54" s="165">
        <v>0.75</v>
      </c>
      <c r="AR54" s="166">
        <v>3</v>
      </c>
      <c r="AS54" s="167" t="s">
        <v>62</v>
      </c>
      <c r="AT54" s="168">
        <v>0</v>
      </c>
      <c r="AU54" s="120">
        <v>0</v>
      </c>
      <c r="AV54" s="168">
        <v>0.25</v>
      </c>
      <c r="AW54" s="120">
        <v>1</v>
      </c>
      <c r="AX54" s="280"/>
      <c r="AY54" s="252">
        <v>7.9416531604538085E-2</v>
      </c>
      <c r="AZ54" s="253">
        <v>49</v>
      </c>
      <c r="BA54" s="169">
        <v>0.75510204081632648</v>
      </c>
      <c r="BB54" s="122">
        <v>37</v>
      </c>
      <c r="BC54" s="171" t="s">
        <v>77</v>
      </c>
      <c r="BD54" s="164">
        <v>2.0408163265306121E-2</v>
      </c>
      <c r="BE54" s="122">
        <v>1</v>
      </c>
      <c r="BF54" s="164">
        <v>0.22448979591836735</v>
      </c>
      <c r="BG54" s="122">
        <v>11</v>
      </c>
      <c r="BH54" s="278" t="str">
        <f t="shared" si="6"/>
        <v>未把握型</v>
      </c>
      <c r="BI54" s="267">
        <f t="shared" si="9"/>
        <v>3</v>
      </c>
      <c r="BJ54" s="268">
        <f t="shared" si="10"/>
        <v>0</v>
      </c>
      <c r="BK54" s="268">
        <f t="shared" si="11"/>
        <v>3</v>
      </c>
      <c r="BL54" s="82"/>
      <c r="BM54" s="175" t="str">
        <f t="shared" si="8"/>
        <v>○</v>
      </c>
      <c r="BN54" s="297" t="s">
        <v>156</v>
      </c>
    </row>
    <row r="55" spans="1:66" ht="24.75" customHeight="1" x14ac:dyDescent="0.15">
      <c r="A55" s="292" t="s">
        <v>50</v>
      </c>
      <c r="B55" s="119">
        <v>2.782608695652174E-2</v>
      </c>
      <c r="C55" s="120">
        <v>16</v>
      </c>
      <c r="D55" s="165">
        <v>0.8125</v>
      </c>
      <c r="E55" s="166">
        <v>13</v>
      </c>
      <c r="F55" s="167" t="s">
        <v>62</v>
      </c>
      <c r="G55" s="168">
        <v>0.1875</v>
      </c>
      <c r="H55" s="120">
        <v>3</v>
      </c>
      <c r="I55" s="168">
        <v>0</v>
      </c>
      <c r="J55" s="120">
        <v>0</v>
      </c>
      <c r="K55" s="286"/>
      <c r="L55" s="301"/>
      <c r="M55" s="302"/>
      <c r="N55" s="303"/>
      <c r="O55" s="304"/>
      <c r="P55" s="305"/>
      <c r="Q55" s="306"/>
      <c r="R55" s="302"/>
      <c r="S55" s="306"/>
      <c r="T55" s="307"/>
      <c r="U55" s="319"/>
      <c r="V55" s="302"/>
      <c r="W55" s="303"/>
      <c r="X55" s="304"/>
      <c r="Y55" s="305"/>
      <c r="Z55" s="306"/>
      <c r="AA55" s="302"/>
      <c r="AB55" s="306"/>
      <c r="AC55" s="302"/>
      <c r="AD55" s="308" t="str">
        <f t="shared" si="4"/>
        <v/>
      </c>
      <c r="AE55" s="241">
        <v>5.7948717948717948E-2</v>
      </c>
      <c r="AF55" s="244">
        <v>113</v>
      </c>
      <c r="AG55" s="172">
        <v>0.74336283185840712</v>
      </c>
      <c r="AH55" s="173">
        <v>84</v>
      </c>
      <c r="AI55" s="174" t="s">
        <v>62</v>
      </c>
      <c r="AJ55" s="168">
        <v>0.23893805309734514</v>
      </c>
      <c r="AK55" s="120">
        <v>27</v>
      </c>
      <c r="AL55" s="168">
        <v>1.7699115044247787E-2</v>
      </c>
      <c r="AM55" s="120">
        <v>2</v>
      </c>
      <c r="AN55" s="280"/>
      <c r="AO55" s="119">
        <v>1.0666666666666666E-2</v>
      </c>
      <c r="AP55" s="120">
        <v>8</v>
      </c>
      <c r="AQ55" s="165">
        <v>0.75</v>
      </c>
      <c r="AR55" s="166">
        <v>6</v>
      </c>
      <c r="AS55" s="167" t="s">
        <v>62</v>
      </c>
      <c r="AT55" s="168">
        <v>0</v>
      </c>
      <c r="AU55" s="120">
        <v>0</v>
      </c>
      <c r="AV55" s="168">
        <v>0.25</v>
      </c>
      <c r="AW55" s="120">
        <v>2</v>
      </c>
      <c r="AX55" s="280"/>
      <c r="AY55" s="252">
        <v>6.3311688311688305E-2</v>
      </c>
      <c r="AZ55" s="253">
        <v>39</v>
      </c>
      <c r="BA55" s="169">
        <v>0.76923076923076927</v>
      </c>
      <c r="BB55" s="122">
        <v>30</v>
      </c>
      <c r="BC55" s="171" t="s">
        <v>77</v>
      </c>
      <c r="BD55" s="164">
        <v>7.6923076923076927E-2</v>
      </c>
      <c r="BE55" s="122">
        <v>3</v>
      </c>
      <c r="BF55" s="164">
        <v>0.15384615384615385</v>
      </c>
      <c r="BG55" s="122">
        <v>6</v>
      </c>
      <c r="BH55" s="278" t="str">
        <f t="shared" si="6"/>
        <v>未把握型</v>
      </c>
      <c r="BI55" s="267">
        <f t="shared" si="9"/>
        <v>1</v>
      </c>
      <c r="BJ55" s="268">
        <f t="shared" si="10"/>
        <v>0</v>
      </c>
      <c r="BK55" s="268">
        <f t="shared" si="11"/>
        <v>1</v>
      </c>
      <c r="BL55" s="82"/>
      <c r="BM55" s="175" t="str">
        <f t="shared" si="8"/>
        <v>○</v>
      </c>
      <c r="BN55" s="297" t="s">
        <v>156</v>
      </c>
    </row>
    <row r="56" spans="1:66" ht="24.75" customHeight="1" x14ac:dyDescent="0.15">
      <c r="A56" s="292" t="s">
        <v>51</v>
      </c>
      <c r="B56" s="119">
        <v>4.8672566371681415E-2</v>
      </c>
      <c r="C56" s="120">
        <v>11</v>
      </c>
      <c r="D56" s="165">
        <v>1</v>
      </c>
      <c r="E56" s="166">
        <v>11</v>
      </c>
      <c r="F56" s="167" t="s">
        <v>62</v>
      </c>
      <c r="G56" s="168">
        <v>0</v>
      </c>
      <c r="H56" s="120">
        <v>0</v>
      </c>
      <c r="I56" s="168">
        <v>0</v>
      </c>
      <c r="J56" s="120">
        <v>0</v>
      </c>
      <c r="K56" s="286"/>
      <c r="L56" s="301"/>
      <c r="M56" s="302"/>
      <c r="N56" s="303"/>
      <c r="O56" s="304"/>
      <c r="P56" s="305"/>
      <c r="Q56" s="306"/>
      <c r="R56" s="302"/>
      <c r="S56" s="306"/>
      <c r="T56" s="307"/>
      <c r="U56" s="111">
        <v>1.7482517482517484E-2</v>
      </c>
      <c r="V56" s="120">
        <v>5</v>
      </c>
      <c r="W56" s="165">
        <v>0.8</v>
      </c>
      <c r="X56" s="166">
        <v>4</v>
      </c>
      <c r="Y56" s="167" t="s">
        <v>62</v>
      </c>
      <c r="Z56" s="168">
        <v>0.2</v>
      </c>
      <c r="AA56" s="120">
        <v>1</v>
      </c>
      <c r="AB56" s="168">
        <v>0</v>
      </c>
      <c r="AC56" s="120">
        <v>0</v>
      </c>
      <c r="AD56" s="280"/>
      <c r="AE56" s="119">
        <v>4.7770700636942678E-2</v>
      </c>
      <c r="AF56" s="141">
        <v>15</v>
      </c>
      <c r="AG56" s="165">
        <v>0.93333333333333335</v>
      </c>
      <c r="AH56" s="166">
        <v>14</v>
      </c>
      <c r="AI56" s="167" t="s">
        <v>62</v>
      </c>
      <c r="AJ56" s="168">
        <v>6.6666666666666666E-2</v>
      </c>
      <c r="AK56" s="120">
        <v>1</v>
      </c>
      <c r="AL56" s="168">
        <v>0</v>
      </c>
      <c r="AM56" s="120">
        <v>0</v>
      </c>
      <c r="AN56" s="280"/>
      <c r="AO56" s="252">
        <v>1.8867924528301886E-2</v>
      </c>
      <c r="AP56" s="253">
        <v>3</v>
      </c>
      <c r="AQ56" s="169">
        <v>0.66666666666666663</v>
      </c>
      <c r="AR56" s="170">
        <v>2</v>
      </c>
      <c r="AS56" s="171" t="s">
        <v>77</v>
      </c>
      <c r="AT56" s="164">
        <v>0.33333333333333331</v>
      </c>
      <c r="AU56" s="122">
        <v>1</v>
      </c>
      <c r="AV56" s="164">
        <v>0</v>
      </c>
      <c r="AW56" s="122">
        <v>0</v>
      </c>
      <c r="AX56" s="278" t="str">
        <f t="shared" si="7"/>
        <v>未受診型</v>
      </c>
      <c r="AY56" s="121">
        <v>1.3888888888888888E-2</v>
      </c>
      <c r="AZ56" s="122">
        <v>2</v>
      </c>
      <c r="BA56" s="169">
        <v>0.5</v>
      </c>
      <c r="BB56" s="122">
        <v>1</v>
      </c>
      <c r="BC56" s="171" t="s">
        <v>77</v>
      </c>
      <c r="BD56" s="164">
        <v>0.5</v>
      </c>
      <c r="BE56" s="122">
        <v>1</v>
      </c>
      <c r="BF56" s="164">
        <v>0</v>
      </c>
      <c r="BG56" s="122">
        <v>0</v>
      </c>
      <c r="BH56" s="278" t="str">
        <f t="shared" si="6"/>
        <v>未受診型</v>
      </c>
      <c r="BI56" s="267">
        <f t="shared" si="9"/>
        <v>2</v>
      </c>
      <c r="BJ56" s="268">
        <f t="shared" si="10"/>
        <v>2</v>
      </c>
      <c r="BK56" s="268">
        <f t="shared" si="11"/>
        <v>0</v>
      </c>
      <c r="BL56" s="82"/>
      <c r="BM56" s="175" t="str">
        <f t="shared" si="8"/>
        <v>●</v>
      </c>
      <c r="BN56" s="297" t="s">
        <v>161</v>
      </c>
    </row>
    <row r="57" spans="1:66" ht="24.75" customHeight="1" x14ac:dyDescent="0.15">
      <c r="A57" s="292" t="s">
        <v>52</v>
      </c>
      <c r="B57" s="119">
        <v>0.13333333333333333</v>
      </c>
      <c r="C57" s="120">
        <v>30</v>
      </c>
      <c r="D57" s="165">
        <v>0.8666666666666667</v>
      </c>
      <c r="E57" s="166">
        <v>26</v>
      </c>
      <c r="F57" s="167" t="s">
        <v>62</v>
      </c>
      <c r="G57" s="168">
        <v>0.1</v>
      </c>
      <c r="H57" s="120">
        <v>3</v>
      </c>
      <c r="I57" s="168">
        <v>3.3333333333333333E-2</v>
      </c>
      <c r="J57" s="120">
        <v>1</v>
      </c>
      <c r="K57" s="286"/>
      <c r="L57" s="301"/>
      <c r="M57" s="302"/>
      <c r="N57" s="303"/>
      <c r="O57" s="304"/>
      <c r="P57" s="305"/>
      <c r="Q57" s="306"/>
      <c r="R57" s="302"/>
      <c r="S57" s="306"/>
      <c r="T57" s="307"/>
      <c r="U57" s="257">
        <v>1.0563380281690141E-2</v>
      </c>
      <c r="V57" s="253">
        <v>3</v>
      </c>
      <c r="W57" s="169">
        <v>0.66666666666666663</v>
      </c>
      <c r="X57" s="170">
        <v>2</v>
      </c>
      <c r="Y57" s="171" t="s">
        <v>77</v>
      </c>
      <c r="Z57" s="164">
        <v>0</v>
      </c>
      <c r="AA57" s="122">
        <v>0</v>
      </c>
      <c r="AB57" s="164">
        <v>0.33333333333333331</v>
      </c>
      <c r="AC57" s="122">
        <v>1</v>
      </c>
      <c r="AD57" s="278" t="str">
        <f t="shared" si="4"/>
        <v>未把握型</v>
      </c>
      <c r="AE57" s="121">
        <v>9.9385245901639344E-2</v>
      </c>
      <c r="AF57" s="140">
        <v>97</v>
      </c>
      <c r="AG57" s="169">
        <v>0.19587628865979381</v>
      </c>
      <c r="AH57" s="170">
        <v>19</v>
      </c>
      <c r="AI57" s="171" t="s">
        <v>77</v>
      </c>
      <c r="AJ57" s="164">
        <v>2.0618556701030927E-2</v>
      </c>
      <c r="AK57" s="122">
        <v>2</v>
      </c>
      <c r="AL57" s="164">
        <v>0.78350515463917525</v>
      </c>
      <c r="AM57" s="122">
        <v>76</v>
      </c>
      <c r="AN57" s="278" t="str">
        <f t="shared" si="5"/>
        <v>未把握型</v>
      </c>
      <c r="AO57" s="121">
        <v>1.4084507042253521E-2</v>
      </c>
      <c r="AP57" s="122">
        <v>1</v>
      </c>
      <c r="AQ57" s="182" t="s">
        <v>63</v>
      </c>
      <c r="AR57" s="183" t="s">
        <v>63</v>
      </c>
      <c r="AS57" s="171" t="s">
        <v>80</v>
      </c>
      <c r="AT57" s="164" t="s">
        <v>63</v>
      </c>
      <c r="AU57" s="122" t="s">
        <v>63</v>
      </c>
      <c r="AV57" s="164">
        <v>1</v>
      </c>
      <c r="AW57" s="122">
        <v>1</v>
      </c>
      <c r="AX57" s="278" t="s">
        <v>133</v>
      </c>
      <c r="AY57" s="121">
        <v>8.2758620689655171E-2</v>
      </c>
      <c r="AZ57" s="122">
        <v>12</v>
      </c>
      <c r="BA57" s="169">
        <v>0.5</v>
      </c>
      <c r="BB57" s="122">
        <v>6</v>
      </c>
      <c r="BC57" s="171" t="s">
        <v>77</v>
      </c>
      <c r="BD57" s="164">
        <v>0</v>
      </c>
      <c r="BE57" s="122">
        <v>0</v>
      </c>
      <c r="BF57" s="164">
        <v>0.5</v>
      </c>
      <c r="BG57" s="122">
        <v>6</v>
      </c>
      <c r="BH57" s="278" t="str">
        <f t="shared" si="6"/>
        <v>未把握型</v>
      </c>
      <c r="BI57" s="267">
        <f t="shared" si="9"/>
        <v>4</v>
      </c>
      <c r="BJ57" s="268">
        <f t="shared" si="10"/>
        <v>0</v>
      </c>
      <c r="BK57" s="268">
        <f t="shared" si="11"/>
        <v>4</v>
      </c>
      <c r="BL57" s="82"/>
      <c r="BM57" s="175" t="str">
        <f t="shared" si="8"/>
        <v>○</v>
      </c>
      <c r="BN57" s="297" t="s">
        <v>156</v>
      </c>
    </row>
    <row r="58" spans="1:66" ht="24.75" customHeight="1" x14ac:dyDescent="0.15">
      <c r="A58" s="292" t="s">
        <v>53</v>
      </c>
      <c r="B58" s="252">
        <v>0.15053763440860216</v>
      </c>
      <c r="C58" s="253">
        <v>14</v>
      </c>
      <c r="D58" s="169">
        <v>0.5</v>
      </c>
      <c r="E58" s="170">
        <v>7</v>
      </c>
      <c r="F58" s="171" t="s">
        <v>77</v>
      </c>
      <c r="G58" s="164">
        <v>0.21428571428571427</v>
      </c>
      <c r="H58" s="122">
        <v>3</v>
      </c>
      <c r="I58" s="164">
        <v>0.2857142857142857</v>
      </c>
      <c r="J58" s="122">
        <v>4</v>
      </c>
      <c r="K58" s="281" t="str">
        <f t="shared" si="3"/>
        <v>未把握型</v>
      </c>
      <c r="L58" s="241">
        <v>1.5452538631346579E-2</v>
      </c>
      <c r="M58" s="242">
        <v>7</v>
      </c>
      <c r="N58" s="165">
        <v>0.7142857142857143</v>
      </c>
      <c r="O58" s="166">
        <v>5</v>
      </c>
      <c r="P58" s="167" t="s">
        <v>77</v>
      </c>
      <c r="Q58" s="168">
        <v>0.14285714285714285</v>
      </c>
      <c r="R58" s="120">
        <v>1</v>
      </c>
      <c r="S58" s="168">
        <v>0.14285714285714285</v>
      </c>
      <c r="T58" s="108">
        <v>1</v>
      </c>
      <c r="U58" s="319"/>
      <c r="V58" s="302"/>
      <c r="W58" s="303"/>
      <c r="X58" s="304"/>
      <c r="Y58" s="305"/>
      <c r="Z58" s="306"/>
      <c r="AA58" s="302"/>
      <c r="AB58" s="306"/>
      <c r="AC58" s="302"/>
      <c r="AD58" s="308" t="str">
        <f t="shared" si="4"/>
        <v/>
      </c>
      <c r="AE58" s="252">
        <v>8.7163232963549928E-2</v>
      </c>
      <c r="AF58" s="260">
        <v>55</v>
      </c>
      <c r="AG58" s="169">
        <v>0.34545454545454546</v>
      </c>
      <c r="AH58" s="170">
        <v>19</v>
      </c>
      <c r="AI58" s="171" t="s">
        <v>77</v>
      </c>
      <c r="AJ58" s="164">
        <v>0.36363636363636365</v>
      </c>
      <c r="AK58" s="122">
        <v>20</v>
      </c>
      <c r="AL58" s="164">
        <v>0.29090909090909089</v>
      </c>
      <c r="AM58" s="122">
        <v>16</v>
      </c>
      <c r="AN58" s="278" t="str">
        <f t="shared" si="5"/>
        <v>未受診型</v>
      </c>
      <c r="AO58" s="121">
        <v>5.7803468208092483E-3</v>
      </c>
      <c r="AP58" s="122">
        <v>2</v>
      </c>
      <c r="AQ58" s="169">
        <v>0.5</v>
      </c>
      <c r="AR58" s="170">
        <v>1</v>
      </c>
      <c r="AS58" s="171" t="s">
        <v>77</v>
      </c>
      <c r="AT58" s="164">
        <v>0</v>
      </c>
      <c r="AU58" s="122">
        <v>0</v>
      </c>
      <c r="AV58" s="164">
        <v>0.5</v>
      </c>
      <c r="AW58" s="122">
        <v>1</v>
      </c>
      <c r="AX58" s="278" t="str">
        <f t="shared" si="7"/>
        <v>未把握型</v>
      </c>
      <c r="AY58" s="121">
        <v>3.1007751937984496E-2</v>
      </c>
      <c r="AZ58" s="122">
        <v>8</v>
      </c>
      <c r="BA58" s="169">
        <v>0.75</v>
      </c>
      <c r="BB58" s="122">
        <v>6</v>
      </c>
      <c r="BC58" s="171" t="s">
        <v>77</v>
      </c>
      <c r="BD58" s="164">
        <v>0</v>
      </c>
      <c r="BE58" s="122">
        <v>0</v>
      </c>
      <c r="BF58" s="164">
        <v>0.25</v>
      </c>
      <c r="BG58" s="122">
        <v>2</v>
      </c>
      <c r="BH58" s="278" t="str">
        <f t="shared" si="6"/>
        <v>未把握型</v>
      </c>
      <c r="BI58" s="267">
        <f t="shared" si="9"/>
        <v>5</v>
      </c>
      <c r="BJ58" s="268">
        <f t="shared" si="10"/>
        <v>1</v>
      </c>
      <c r="BK58" s="268">
        <f t="shared" si="11"/>
        <v>3</v>
      </c>
      <c r="BL58" s="82"/>
      <c r="BM58" s="175" t="str">
        <f t="shared" si="8"/>
        <v>○</v>
      </c>
      <c r="BN58" s="297" t="s">
        <v>156</v>
      </c>
    </row>
    <row r="59" spans="1:66" ht="24.75" customHeight="1" x14ac:dyDescent="0.15">
      <c r="A59" s="292" t="s">
        <v>54</v>
      </c>
      <c r="B59" s="301"/>
      <c r="C59" s="302"/>
      <c r="D59" s="309"/>
      <c r="E59" s="310"/>
      <c r="F59" s="305"/>
      <c r="G59" s="306"/>
      <c r="H59" s="302"/>
      <c r="I59" s="306"/>
      <c r="J59" s="302"/>
      <c r="K59" s="308" t="str">
        <f t="shared" si="3"/>
        <v/>
      </c>
      <c r="L59" s="252" t="s">
        <v>63</v>
      </c>
      <c r="M59" s="253" t="s">
        <v>63</v>
      </c>
      <c r="N59" s="262" t="s">
        <v>63</v>
      </c>
      <c r="O59" s="263" t="s">
        <v>63</v>
      </c>
      <c r="P59" s="264" t="s">
        <v>69</v>
      </c>
      <c r="Q59" s="265" t="s">
        <v>63</v>
      </c>
      <c r="R59" s="253" t="s">
        <v>63</v>
      </c>
      <c r="S59" s="253" t="s">
        <v>63</v>
      </c>
      <c r="T59" s="266" t="s">
        <v>134</v>
      </c>
      <c r="U59" s="111" t="s">
        <v>63</v>
      </c>
      <c r="V59" s="120" t="s">
        <v>63</v>
      </c>
      <c r="W59" s="182" t="s">
        <v>63</v>
      </c>
      <c r="X59" s="183" t="s">
        <v>63</v>
      </c>
      <c r="Y59" s="171" t="s">
        <v>80</v>
      </c>
      <c r="Z59" s="164" t="s">
        <v>63</v>
      </c>
      <c r="AA59" s="122" t="s">
        <v>63</v>
      </c>
      <c r="AB59" s="164" t="s">
        <v>63</v>
      </c>
      <c r="AC59" s="122" t="s">
        <v>63</v>
      </c>
      <c r="AD59" s="278" t="s">
        <v>134</v>
      </c>
      <c r="AE59" s="121" t="s">
        <v>63</v>
      </c>
      <c r="AF59" s="140" t="s">
        <v>63</v>
      </c>
      <c r="AG59" s="182" t="s">
        <v>63</v>
      </c>
      <c r="AH59" s="183" t="s">
        <v>63</v>
      </c>
      <c r="AI59" s="171" t="s">
        <v>80</v>
      </c>
      <c r="AJ59" s="164" t="s">
        <v>63</v>
      </c>
      <c r="AK59" s="122" t="s">
        <v>63</v>
      </c>
      <c r="AL59" s="164" t="s">
        <v>63</v>
      </c>
      <c r="AM59" s="122" t="s">
        <v>63</v>
      </c>
      <c r="AN59" s="278" t="s">
        <v>134</v>
      </c>
      <c r="AO59" s="121" t="s">
        <v>63</v>
      </c>
      <c r="AP59" s="122" t="s">
        <v>63</v>
      </c>
      <c r="AQ59" s="182" t="s">
        <v>63</v>
      </c>
      <c r="AR59" s="183" t="s">
        <v>63</v>
      </c>
      <c r="AS59" s="171" t="s">
        <v>80</v>
      </c>
      <c r="AT59" s="164" t="s">
        <v>63</v>
      </c>
      <c r="AU59" s="122" t="s">
        <v>63</v>
      </c>
      <c r="AV59" s="164" t="s">
        <v>63</v>
      </c>
      <c r="AW59" s="122" t="s">
        <v>63</v>
      </c>
      <c r="AX59" s="278" t="s">
        <v>134</v>
      </c>
      <c r="AY59" s="301"/>
      <c r="AZ59" s="302"/>
      <c r="BA59" s="303"/>
      <c r="BB59" s="302"/>
      <c r="BC59" s="320"/>
      <c r="BD59" s="306"/>
      <c r="BE59" s="302"/>
      <c r="BF59" s="306"/>
      <c r="BG59" s="302"/>
      <c r="BH59" s="308"/>
      <c r="BI59" s="267">
        <f t="shared" si="9"/>
        <v>4</v>
      </c>
      <c r="BJ59" s="268">
        <f t="shared" si="10"/>
        <v>0</v>
      </c>
      <c r="BK59" s="268">
        <f t="shared" si="11"/>
        <v>0</v>
      </c>
      <c r="BL59" s="82"/>
      <c r="BM59" s="175" t="str">
        <f t="shared" si="8"/>
        <v>○</v>
      </c>
      <c r="BN59" s="297" t="s">
        <v>163</v>
      </c>
    </row>
    <row r="60" spans="1:66" s="95" customFormat="1" ht="24.75" customHeight="1" x14ac:dyDescent="0.15">
      <c r="A60" s="293" t="s">
        <v>55</v>
      </c>
      <c r="B60" s="241">
        <v>5.2238805970149252E-2</v>
      </c>
      <c r="C60" s="242">
        <v>7</v>
      </c>
      <c r="D60" s="172">
        <v>0.8571428571428571</v>
      </c>
      <c r="E60" s="173">
        <v>6</v>
      </c>
      <c r="F60" s="174" t="s">
        <v>62</v>
      </c>
      <c r="G60" s="219">
        <v>0</v>
      </c>
      <c r="H60" s="242">
        <v>0</v>
      </c>
      <c r="I60" s="219">
        <v>0.14285714285714285</v>
      </c>
      <c r="J60" s="242">
        <v>1</v>
      </c>
      <c r="K60" s="287"/>
      <c r="L60" s="301"/>
      <c r="M60" s="302"/>
      <c r="N60" s="303"/>
      <c r="O60" s="304"/>
      <c r="P60" s="305"/>
      <c r="Q60" s="306"/>
      <c r="R60" s="302"/>
      <c r="S60" s="302"/>
      <c r="T60" s="307"/>
      <c r="U60" s="243">
        <v>2.4213075060532689E-3</v>
      </c>
      <c r="V60" s="242">
        <v>1</v>
      </c>
      <c r="W60" s="172">
        <v>1</v>
      </c>
      <c r="X60" s="173">
        <v>1</v>
      </c>
      <c r="Y60" s="174" t="s">
        <v>62</v>
      </c>
      <c r="Z60" s="219">
        <v>0</v>
      </c>
      <c r="AA60" s="242">
        <v>0</v>
      </c>
      <c r="AB60" s="219">
        <v>0</v>
      </c>
      <c r="AC60" s="242">
        <v>0</v>
      </c>
      <c r="AD60" s="279"/>
      <c r="AE60" s="241">
        <v>0.13407821229050279</v>
      </c>
      <c r="AF60" s="244">
        <v>24</v>
      </c>
      <c r="AG60" s="172">
        <v>0.79166666666666663</v>
      </c>
      <c r="AH60" s="173">
        <v>19</v>
      </c>
      <c r="AI60" s="174" t="s">
        <v>62</v>
      </c>
      <c r="AJ60" s="219">
        <v>0</v>
      </c>
      <c r="AK60" s="242">
        <v>0</v>
      </c>
      <c r="AL60" s="219">
        <v>0.20833333333333334</v>
      </c>
      <c r="AM60" s="242">
        <v>5</v>
      </c>
      <c r="AN60" s="279"/>
      <c r="AO60" s="241">
        <v>2.0289855072463767E-2</v>
      </c>
      <c r="AP60" s="242">
        <v>7</v>
      </c>
      <c r="AQ60" s="172">
        <v>0.8571428571428571</v>
      </c>
      <c r="AR60" s="173">
        <v>6</v>
      </c>
      <c r="AS60" s="174" t="s">
        <v>62</v>
      </c>
      <c r="AT60" s="219">
        <v>0.14285714285714285</v>
      </c>
      <c r="AU60" s="242">
        <v>1</v>
      </c>
      <c r="AV60" s="219">
        <v>0</v>
      </c>
      <c r="AW60" s="242">
        <v>0</v>
      </c>
      <c r="AX60" s="279"/>
      <c r="AY60" s="241">
        <v>3.5714285714285712E-2</v>
      </c>
      <c r="AZ60" s="242">
        <v>12</v>
      </c>
      <c r="BA60" s="172">
        <v>1</v>
      </c>
      <c r="BB60" s="242">
        <v>12</v>
      </c>
      <c r="BC60" s="245" t="s">
        <v>62</v>
      </c>
      <c r="BD60" s="219">
        <v>0</v>
      </c>
      <c r="BE60" s="242">
        <v>0</v>
      </c>
      <c r="BF60" s="219">
        <v>0</v>
      </c>
      <c r="BG60" s="242">
        <v>0</v>
      </c>
      <c r="BH60" s="279"/>
      <c r="BI60" s="246">
        <f t="shared" si="9"/>
        <v>0</v>
      </c>
      <c r="BJ60" s="247">
        <f t="shared" si="10"/>
        <v>0</v>
      </c>
      <c r="BK60" s="247">
        <f t="shared" si="11"/>
        <v>0</v>
      </c>
      <c r="BL60" s="247"/>
      <c r="BM60" s="175" t="s">
        <v>138</v>
      </c>
      <c r="BN60" s="298" t="s">
        <v>158</v>
      </c>
    </row>
    <row r="61" spans="1:66" ht="24.75" customHeight="1" x14ac:dyDescent="0.15">
      <c r="A61" s="292" t="s">
        <v>56</v>
      </c>
      <c r="B61" s="301"/>
      <c r="C61" s="302"/>
      <c r="D61" s="303"/>
      <c r="E61" s="304"/>
      <c r="F61" s="305"/>
      <c r="G61" s="306"/>
      <c r="H61" s="302"/>
      <c r="I61" s="306"/>
      <c r="J61" s="302"/>
      <c r="K61" s="308" t="str">
        <f t="shared" si="3"/>
        <v/>
      </c>
      <c r="L61" s="241">
        <v>6.993006993006993E-3</v>
      </c>
      <c r="M61" s="242">
        <v>1</v>
      </c>
      <c r="N61" s="172">
        <v>0</v>
      </c>
      <c r="O61" s="173">
        <v>0</v>
      </c>
      <c r="P61" s="174" t="s">
        <v>69</v>
      </c>
      <c r="Q61" s="168">
        <v>0</v>
      </c>
      <c r="R61" s="120">
        <v>0</v>
      </c>
      <c r="S61" s="120">
        <v>1</v>
      </c>
      <c r="T61" s="108">
        <v>1</v>
      </c>
      <c r="U61" s="111">
        <v>4.0983606557377046E-2</v>
      </c>
      <c r="V61" s="120">
        <v>5</v>
      </c>
      <c r="W61" s="165">
        <v>0.8</v>
      </c>
      <c r="X61" s="166">
        <v>4</v>
      </c>
      <c r="Y61" s="167" t="s">
        <v>62</v>
      </c>
      <c r="Z61" s="168">
        <v>0</v>
      </c>
      <c r="AA61" s="120">
        <v>0</v>
      </c>
      <c r="AB61" s="168">
        <v>0.2</v>
      </c>
      <c r="AC61" s="120">
        <v>1</v>
      </c>
      <c r="AD61" s="280"/>
      <c r="AE61" s="252">
        <v>0.12173913043478261</v>
      </c>
      <c r="AF61" s="260">
        <v>14</v>
      </c>
      <c r="AG61" s="169">
        <v>0</v>
      </c>
      <c r="AH61" s="170">
        <v>0</v>
      </c>
      <c r="AI61" s="171" t="s">
        <v>77</v>
      </c>
      <c r="AJ61" s="164">
        <v>0</v>
      </c>
      <c r="AK61" s="122">
        <v>0</v>
      </c>
      <c r="AL61" s="164">
        <v>1</v>
      </c>
      <c r="AM61" s="122">
        <v>14</v>
      </c>
      <c r="AN61" s="278" t="str">
        <f t="shared" si="5"/>
        <v>未把握型</v>
      </c>
      <c r="AO61" s="121">
        <v>5.8201058201058198E-2</v>
      </c>
      <c r="AP61" s="122">
        <v>11</v>
      </c>
      <c r="AQ61" s="169">
        <v>9.0909090909090912E-2</v>
      </c>
      <c r="AR61" s="170">
        <v>1</v>
      </c>
      <c r="AS61" s="171" t="s">
        <v>77</v>
      </c>
      <c r="AT61" s="164">
        <v>0</v>
      </c>
      <c r="AU61" s="122">
        <v>0</v>
      </c>
      <c r="AV61" s="164">
        <v>0.90909090909090906</v>
      </c>
      <c r="AW61" s="122">
        <v>10</v>
      </c>
      <c r="AX61" s="278" t="str">
        <f t="shared" si="7"/>
        <v>未把握型</v>
      </c>
      <c r="AY61" s="121">
        <v>2.197802197802198E-2</v>
      </c>
      <c r="AZ61" s="122">
        <v>4</v>
      </c>
      <c r="BA61" s="169">
        <v>0</v>
      </c>
      <c r="BB61" s="122">
        <v>0</v>
      </c>
      <c r="BC61" s="171" t="s">
        <v>77</v>
      </c>
      <c r="BD61" s="164">
        <v>0</v>
      </c>
      <c r="BE61" s="122">
        <v>0</v>
      </c>
      <c r="BF61" s="164">
        <v>1</v>
      </c>
      <c r="BG61" s="122">
        <v>4</v>
      </c>
      <c r="BH61" s="278" t="str">
        <f t="shared" si="6"/>
        <v>未把握型</v>
      </c>
      <c r="BI61" s="267">
        <f t="shared" si="9"/>
        <v>4</v>
      </c>
      <c r="BJ61" s="268">
        <f t="shared" si="10"/>
        <v>0</v>
      </c>
      <c r="BK61" s="268">
        <f t="shared" si="11"/>
        <v>3</v>
      </c>
      <c r="BL61" s="82"/>
      <c r="BM61" s="175" t="str">
        <f t="shared" si="8"/>
        <v>○</v>
      </c>
      <c r="BN61" s="297" t="s">
        <v>156</v>
      </c>
    </row>
    <row r="62" spans="1:66" ht="24.75" customHeight="1" x14ac:dyDescent="0.15">
      <c r="A62" s="292" t="s">
        <v>57</v>
      </c>
      <c r="B62" s="252">
        <v>0.11956521739130435</v>
      </c>
      <c r="C62" s="253">
        <v>11</v>
      </c>
      <c r="D62" s="182" t="s">
        <v>63</v>
      </c>
      <c r="E62" s="183" t="s">
        <v>63</v>
      </c>
      <c r="F62" s="171" t="s">
        <v>80</v>
      </c>
      <c r="G62" s="164" t="s">
        <v>63</v>
      </c>
      <c r="H62" s="122" t="s">
        <v>63</v>
      </c>
      <c r="I62" s="164">
        <v>1</v>
      </c>
      <c r="J62" s="122">
        <v>11</v>
      </c>
      <c r="K62" s="281" t="s">
        <v>132</v>
      </c>
      <c r="L62" s="301"/>
      <c r="M62" s="302"/>
      <c r="N62" s="303"/>
      <c r="O62" s="304"/>
      <c r="P62" s="305"/>
      <c r="Q62" s="306"/>
      <c r="R62" s="302"/>
      <c r="S62" s="302"/>
      <c r="T62" s="307"/>
      <c r="U62" s="257">
        <v>2.8938906752411574E-2</v>
      </c>
      <c r="V62" s="253">
        <v>9</v>
      </c>
      <c r="W62" s="182" t="s">
        <v>63</v>
      </c>
      <c r="X62" s="183" t="s">
        <v>63</v>
      </c>
      <c r="Y62" s="171" t="s">
        <v>80</v>
      </c>
      <c r="Z62" s="164" t="s">
        <v>63</v>
      </c>
      <c r="AA62" s="122" t="s">
        <v>63</v>
      </c>
      <c r="AB62" s="164">
        <v>1</v>
      </c>
      <c r="AC62" s="122">
        <v>9</v>
      </c>
      <c r="AD62" s="281" t="s">
        <v>132</v>
      </c>
      <c r="AE62" s="252">
        <v>0.10932475884244373</v>
      </c>
      <c r="AF62" s="260">
        <v>34</v>
      </c>
      <c r="AG62" s="182" t="s">
        <v>63</v>
      </c>
      <c r="AH62" s="183" t="s">
        <v>63</v>
      </c>
      <c r="AI62" s="171" t="s">
        <v>80</v>
      </c>
      <c r="AJ62" s="164" t="s">
        <v>63</v>
      </c>
      <c r="AK62" s="122" t="s">
        <v>63</v>
      </c>
      <c r="AL62" s="164">
        <v>1</v>
      </c>
      <c r="AM62" s="122">
        <v>34</v>
      </c>
      <c r="AN62" s="281" t="s">
        <v>132</v>
      </c>
      <c r="AO62" s="121">
        <v>1.9607843137254902E-2</v>
      </c>
      <c r="AP62" s="122">
        <v>2</v>
      </c>
      <c r="AQ62" s="182" t="s">
        <v>63</v>
      </c>
      <c r="AR62" s="183" t="s">
        <v>63</v>
      </c>
      <c r="AS62" s="171" t="s">
        <v>80</v>
      </c>
      <c r="AT62" s="164" t="s">
        <v>63</v>
      </c>
      <c r="AU62" s="122" t="s">
        <v>63</v>
      </c>
      <c r="AV62" s="164">
        <v>1</v>
      </c>
      <c r="AW62" s="122">
        <v>2</v>
      </c>
      <c r="AX62" s="281" t="s">
        <v>132</v>
      </c>
      <c r="AY62" s="121">
        <v>9.1836734693877556E-2</v>
      </c>
      <c r="AZ62" s="122">
        <v>9</v>
      </c>
      <c r="BA62" s="182" t="s">
        <v>63</v>
      </c>
      <c r="BB62" s="122" t="s">
        <v>63</v>
      </c>
      <c r="BC62" s="171" t="s">
        <v>80</v>
      </c>
      <c r="BD62" s="164" t="s">
        <v>63</v>
      </c>
      <c r="BE62" s="122" t="s">
        <v>63</v>
      </c>
      <c r="BF62" s="164">
        <v>1</v>
      </c>
      <c r="BG62" s="122">
        <v>9</v>
      </c>
      <c r="BH62" s="278" t="s">
        <v>132</v>
      </c>
      <c r="BI62" s="267">
        <f t="shared" si="9"/>
        <v>5</v>
      </c>
      <c r="BJ62" s="268">
        <f t="shared" si="10"/>
        <v>0</v>
      </c>
      <c r="BK62" s="268">
        <v>0</v>
      </c>
      <c r="BL62" s="82">
        <v>5</v>
      </c>
      <c r="BM62" s="175" t="s">
        <v>139</v>
      </c>
      <c r="BN62" s="297" t="s">
        <v>156</v>
      </c>
    </row>
    <row r="63" spans="1:66" ht="24.75" customHeight="1" x14ac:dyDescent="0.15">
      <c r="A63" s="292" t="s">
        <v>58</v>
      </c>
      <c r="B63" s="119">
        <v>0</v>
      </c>
      <c r="C63" s="120">
        <v>0</v>
      </c>
      <c r="D63" s="165" t="s">
        <v>64</v>
      </c>
      <c r="E63" s="166" t="s">
        <v>64</v>
      </c>
      <c r="F63" s="167" t="s">
        <v>62</v>
      </c>
      <c r="G63" s="168" t="s">
        <v>64</v>
      </c>
      <c r="H63" s="120" t="s">
        <v>64</v>
      </c>
      <c r="I63" s="168" t="s">
        <v>64</v>
      </c>
      <c r="J63" s="120" t="s">
        <v>64</v>
      </c>
      <c r="K63" s="286"/>
      <c r="L63" s="301"/>
      <c r="M63" s="302"/>
      <c r="N63" s="303"/>
      <c r="O63" s="304"/>
      <c r="P63" s="305"/>
      <c r="Q63" s="306"/>
      <c r="R63" s="302"/>
      <c r="S63" s="302"/>
      <c r="T63" s="307"/>
      <c r="U63" s="111">
        <v>0</v>
      </c>
      <c r="V63" s="120">
        <v>0</v>
      </c>
      <c r="W63" s="165" t="s">
        <v>64</v>
      </c>
      <c r="X63" s="166" t="s">
        <v>64</v>
      </c>
      <c r="Y63" s="167" t="s">
        <v>62</v>
      </c>
      <c r="Z63" s="168" t="s">
        <v>64</v>
      </c>
      <c r="AA63" s="120" t="s">
        <v>64</v>
      </c>
      <c r="AB63" s="168" t="s">
        <v>64</v>
      </c>
      <c r="AC63" s="120" t="s">
        <v>64</v>
      </c>
      <c r="AD63" s="280"/>
      <c r="AE63" s="252">
        <v>5.6603773584905662E-2</v>
      </c>
      <c r="AF63" s="260">
        <v>3</v>
      </c>
      <c r="AG63" s="182" t="s">
        <v>63</v>
      </c>
      <c r="AH63" s="183" t="s">
        <v>63</v>
      </c>
      <c r="AI63" s="171" t="s">
        <v>80</v>
      </c>
      <c r="AJ63" s="164" t="s">
        <v>63</v>
      </c>
      <c r="AK63" s="122" t="s">
        <v>63</v>
      </c>
      <c r="AL63" s="164">
        <v>1</v>
      </c>
      <c r="AM63" s="122">
        <v>3</v>
      </c>
      <c r="AN63" s="281" t="s">
        <v>132</v>
      </c>
      <c r="AO63" s="301"/>
      <c r="AP63" s="302"/>
      <c r="AQ63" s="303"/>
      <c r="AR63" s="304"/>
      <c r="AS63" s="305"/>
      <c r="AT63" s="306"/>
      <c r="AU63" s="302"/>
      <c r="AV63" s="306"/>
      <c r="AW63" s="302"/>
      <c r="AX63" s="308"/>
      <c r="AY63" s="301"/>
      <c r="AZ63" s="302"/>
      <c r="BA63" s="303"/>
      <c r="BB63" s="302"/>
      <c r="BC63" s="320"/>
      <c r="BD63" s="306"/>
      <c r="BE63" s="302"/>
      <c r="BF63" s="306"/>
      <c r="BG63" s="302"/>
      <c r="BH63" s="308"/>
      <c r="BI63" s="267">
        <f t="shared" si="9"/>
        <v>1</v>
      </c>
      <c r="BJ63" s="268">
        <f t="shared" si="10"/>
        <v>0</v>
      </c>
      <c r="BK63" s="268">
        <f t="shared" si="11"/>
        <v>1</v>
      </c>
      <c r="BL63" s="82"/>
      <c r="BM63" s="175" t="str">
        <f t="shared" si="8"/>
        <v>○</v>
      </c>
      <c r="BN63" s="297" t="s">
        <v>156</v>
      </c>
    </row>
    <row r="64" spans="1:66" ht="24.75" customHeight="1" x14ac:dyDescent="0.15">
      <c r="A64" s="292" t="s">
        <v>59</v>
      </c>
      <c r="B64" s="119">
        <v>2.4767801857585141E-2</v>
      </c>
      <c r="C64" s="120">
        <v>8</v>
      </c>
      <c r="D64" s="165">
        <v>0.875</v>
      </c>
      <c r="E64" s="166">
        <v>7</v>
      </c>
      <c r="F64" s="167" t="s">
        <v>62</v>
      </c>
      <c r="G64" s="168">
        <v>0.125</v>
      </c>
      <c r="H64" s="120">
        <v>1</v>
      </c>
      <c r="I64" s="168">
        <v>0</v>
      </c>
      <c r="J64" s="120">
        <v>0</v>
      </c>
      <c r="K64" s="286"/>
      <c r="L64" s="301"/>
      <c r="M64" s="302"/>
      <c r="N64" s="303"/>
      <c r="O64" s="304"/>
      <c r="P64" s="305"/>
      <c r="Q64" s="306"/>
      <c r="R64" s="302"/>
      <c r="S64" s="302"/>
      <c r="T64" s="307"/>
      <c r="U64" s="111">
        <v>9.3457943925233638E-3</v>
      </c>
      <c r="V64" s="120">
        <v>8</v>
      </c>
      <c r="W64" s="165">
        <v>1</v>
      </c>
      <c r="X64" s="166">
        <v>8</v>
      </c>
      <c r="Y64" s="167" t="s">
        <v>62</v>
      </c>
      <c r="Z64" s="168">
        <v>0</v>
      </c>
      <c r="AA64" s="120">
        <v>0</v>
      </c>
      <c r="AB64" s="168">
        <v>0</v>
      </c>
      <c r="AC64" s="120">
        <v>0</v>
      </c>
      <c r="AD64" s="280"/>
      <c r="AE64" s="119">
        <v>0.10557768924302789</v>
      </c>
      <c r="AF64" s="141">
        <v>53</v>
      </c>
      <c r="AG64" s="172">
        <v>0.73584905660377353</v>
      </c>
      <c r="AH64" s="173">
        <v>39</v>
      </c>
      <c r="AI64" s="174" t="s">
        <v>62</v>
      </c>
      <c r="AJ64" s="168">
        <v>0.13207547169811321</v>
      </c>
      <c r="AK64" s="120">
        <v>7</v>
      </c>
      <c r="AL64" s="168">
        <v>0.13207547169811321</v>
      </c>
      <c r="AM64" s="120">
        <v>7</v>
      </c>
      <c r="AN64" s="280"/>
      <c r="AO64" s="119">
        <v>1.0101010101010102E-2</v>
      </c>
      <c r="AP64" s="120">
        <v>2</v>
      </c>
      <c r="AQ64" s="165">
        <v>1</v>
      </c>
      <c r="AR64" s="166">
        <v>2</v>
      </c>
      <c r="AS64" s="167" t="s">
        <v>62</v>
      </c>
      <c r="AT64" s="168">
        <v>0</v>
      </c>
      <c r="AU64" s="120">
        <v>0</v>
      </c>
      <c r="AV64" s="168">
        <v>0</v>
      </c>
      <c r="AW64" s="120">
        <v>0</v>
      </c>
      <c r="AX64" s="280"/>
      <c r="AY64" s="252">
        <v>1.6574585635359115E-2</v>
      </c>
      <c r="AZ64" s="253">
        <v>3</v>
      </c>
      <c r="BA64" s="169">
        <v>0.66666666666666663</v>
      </c>
      <c r="BB64" s="122">
        <v>2</v>
      </c>
      <c r="BC64" s="171" t="s">
        <v>77</v>
      </c>
      <c r="BD64" s="164">
        <v>0.33333333333333331</v>
      </c>
      <c r="BE64" s="122">
        <v>1</v>
      </c>
      <c r="BF64" s="164">
        <v>0</v>
      </c>
      <c r="BG64" s="122">
        <v>0</v>
      </c>
      <c r="BH64" s="278" t="str">
        <f t="shared" si="6"/>
        <v>未受診型</v>
      </c>
      <c r="BI64" s="267">
        <f t="shared" si="9"/>
        <v>1</v>
      </c>
      <c r="BJ64" s="268">
        <f t="shared" si="10"/>
        <v>1</v>
      </c>
      <c r="BK64" s="268">
        <f t="shared" si="11"/>
        <v>0</v>
      </c>
      <c r="BL64" s="82"/>
      <c r="BM64" s="175" t="str">
        <f t="shared" si="8"/>
        <v>●</v>
      </c>
      <c r="BN64" s="297" t="s">
        <v>161</v>
      </c>
    </row>
    <row r="65" spans="1:66" ht="24.75" customHeight="1" x14ac:dyDescent="0.15">
      <c r="A65" s="292" t="s">
        <v>60</v>
      </c>
      <c r="B65" s="301"/>
      <c r="C65" s="302"/>
      <c r="D65" s="303"/>
      <c r="E65" s="304"/>
      <c r="F65" s="305"/>
      <c r="G65" s="311"/>
      <c r="H65" s="302"/>
      <c r="I65" s="306"/>
      <c r="J65" s="302"/>
      <c r="K65" s="308" t="str">
        <f t="shared" si="3"/>
        <v/>
      </c>
      <c r="L65" s="241">
        <v>0</v>
      </c>
      <c r="M65" s="242">
        <v>0</v>
      </c>
      <c r="N65" s="165" t="s">
        <v>64</v>
      </c>
      <c r="O65" s="166" t="s">
        <v>64</v>
      </c>
      <c r="P65" s="167"/>
      <c r="Q65" s="168" t="s">
        <v>64</v>
      </c>
      <c r="R65" s="120" t="s">
        <v>64</v>
      </c>
      <c r="S65" s="120" t="s">
        <v>64</v>
      </c>
      <c r="T65" s="108" t="s">
        <v>64</v>
      </c>
      <c r="U65" s="111">
        <v>0</v>
      </c>
      <c r="V65" s="120">
        <v>0</v>
      </c>
      <c r="W65" s="165" t="s">
        <v>64</v>
      </c>
      <c r="X65" s="166" t="s">
        <v>64</v>
      </c>
      <c r="Y65" s="167" t="s">
        <v>62</v>
      </c>
      <c r="Z65" s="168" t="s">
        <v>64</v>
      </c>
      <c r="AA65" s="120" t="s">
        <v>64</v>
      </c>
      <c r="AB65" s="168" t="s">
        <v>64</v>
      </c>
      <c r="AC65" s="120" t="s">
        <v>64</v>
      </c>
      <c r="AD65" s="280"/>
      <c r="AE65" s="119">
        <v>0</v>
      </c>
      <c r="AF65" s="141">
        <v>0</v>
      </c>
      <c r="AG65" s="165" t="s">
        <v>64</v>
      </c>
      <c r="AH65" s="166" t="s">
        <v>64</v>
      </c>
      <c r="AI65" s="167" t="s">
        <v>62</v>
      </c>
      <c r="AJ65" s="168" t="s">
        <v>64</v>
      </c>
      <c r="AK65" s="120" t="s">
        <v>64</v>
      </c>
      <c r="AL65" s="168" t="s">
        <v>64</v>
      </c>
      <c r="AM65" s="120" t="s">
        <v>64</v>
      </c>
      <c r="AN65" s="280"/>
      <c r="AO65" s="119">
        <v>0</v>
      </c>
      <c r="AP65" s="120">
        <v>0</v>
      </c>
      <c r="AQ65" s="165" t="s">
        <v>64</v>
      </c>
      <c r="AR65" s="166" t="s">
        <v>64</v>
      </c>
      <c r="AS65" s="167" t="s">
        <v>62</v>
      </c>
      <c r="AT65" s="168" t="s">
        <v>64</v>
      </c>
      <c r="AU65" s="120" t="s">
        <v>64</v>
      </c>
      <c r="AV65" s="168" t="s">
        <v>64</v>
      </c>
      <c r="AW65" s="120" t="s">
        <v>64</v>
      </c>
      <c r="AX65" s="280"/>
      <c r="AY65" s="301"/>
      <c r="AZ65" s="302"/>
      <c r="BA65" s="303"/>
      <c r="BB65" s="302"/>
      <c r="BC65" s="320"/>
      <c r="BD65" s="306"/>
      <c r="BE65" s="302"/>
      <c r="BF65" s="306"/>
      <c r="BG65" s="302"/>
      <c r="BH65" s="308"/>
      <c r="BI65" s="267">
        <f t="shared" si="9"/>
        <v>0</v>
      </c>
      <c r="BJ65" s="268">
        <f t="shared" si="10"/>
        <v>0</v>
      </c>
      <c r="BK65" s="268">
        <f t="shared" si="11"/>
        <v>0</v>
      </c>
      <c r="BL65" s="82"/>
      <c r="BM65" s="175" t="str">
        <f t="shared" si="8"/>
        <v>○</v>
      </c>
      <c r="BN65" s="297" t="s">
        <v>156</v>
      </c>
    </row>
    <row r="66" spans="1:66" ht="24.75" customHeight="1" thickBot="1" x14ac:dyDescent="0.2">
      <c r="A66" s="294" t="s">
        <v>61</v>
      </c>
      <c r="B66" s="312"/>
      <c r="C66" s="313"/>
      <c r="D66" s="314"/>
      <c r="E66" s="315"/>
      <c r="F66" s="316"/>
      <c r="G66" s="317"/>
      <c r="H66" s="313"/>
      <c r="I66" s="315"/>
      <c r="J66" s="313"/>
      <c r="K66" s="318" t="str">
        <f t="shared" si="3"/>
        <v/>
      </c>
      <c r="L66" s="250">
        <v>0</v>
      </c>
      <c r="M66" s="251">
        <v>0</v>
      </c>
      <c r="N66" s="188" t="s">
        <v>64</v>
      </c>
      <c r="O66" s="189" t="s">
        <v>64</v>
      </c>
      <c r="P66" s="190"/>
      <c r="Q66" s="191" t="s">
        <v>64</v>
      </c>
      <c r="R66" s="126" t="s">
        <v>64</v>
      </c>
      <c r="S66" s="126" t="s">
        <v>64</v>
      </c>
      <c r="T66" s="109" t="s">
        <v>64</v>
      </c>
      <c r="U66" s="112">
        <v>0</v>
      </c>
      <c r="V66" s="126">
        <v>0</v>
      </c>
      <c r="W66" s="188" t="s">
        <v>64</v>
      </c>
      <c r="X66" s="189" t="s">
        <v>64</v>
      </c>
      <c r="Y66" s="190" t="s">
        <v>62</v>
      </c>
      <c r="Z66" s="191" t="s">
        <v>64</v>
      </c>
      <c r="AA66" s="126" t="s">
        <v>64</v>
      </c>
      <c r="AB66" s="191" t="s">
        <v>64</v>
      </c>
      <c r="AC66" s="126" t="s">
        <v>64</v>
      </c>
      <c r="AD66" s="284"/>
      <c r="AE66" s="254">
        <v>2.6666666666666668E-2</v>
      </c>
      <c r="AF66" s="261">
        <v>2</v>
      </c>
      <c r="AG66" s="192" t="s">
        <v>63</v>
      </c>
      <c r="AH66" s="193" t="s">
        <v>63</v>
      </c>
      <c r="AI66" s="194" t="s">
        <v>80</v>
      </c>
      <c r="AJ66" s="195" t="s">
        <v>63</v>
      </c>
      <c r="AK66" s="131" t="s">
        <v>63</v>
      </c>
      <c r="AL66" s="195">
        <v>1</v>
      </c>
      <c r="AM66" s="131">
        <v>2</v>
      </c>
      <c r="AN66" s="282" t="s">
        <v>132</v>
      </c>
      <c r="AO66" s="312"/>
      <c r="AP66" s="313"/>
      <c r="AQ66" s="314"/>
      <c r="AR66" s="321"/>
      <c r="AS66" s="316"/>
      <c r="AT66" s="315"/>
      <c r="AU66" s="313"/>
      <c r="AV66" s="315"/>
      <c r="AW66" s="313"/>
      <c r="AX66" s="318"/>
      <c r="AY66" s="125">
        <v>0</v>
      </c>
      <c r="AZ66" s="126">
        <v>0</v>
      </c>
      <c r="BA66" s="188" t="s">
        <v>64</v>
      </c>
      <c r="BB66" s="126" t="s">
        <v>64</v>
      </c>
      <c r="BC66" s="196" t="s">
        <v>62</v>
      </c>
      <c r="BD66" s="191" t="s">
        <v>64</v>
      </c>
      <c r="BE66" s="126" t="s">
        <v>64</v>
      </c>
      <c r="BF66" s="191" t="s">
        <v>64</v>
      </c>
      <c r="BG66" s="126" t="s">
        <v>64</v>
      </c>
      <c r="BH66" s="284"/>
      <c r="BI66" s="269">
        <f t="shared" si="9"/>
        <v>1</v>
      </c>
      <c r="BJ66" s="270">
        <f t="shared" si="10"/>
        <v>0</v>
      </c>
      <c r="BK66" s="270">
        <f t="shared" si="11"/>
        <v>1</v>
      </c>
      <c r="BL66" s="83"/>
      <c r="BM66" s="273" t="str">
        <f t="shared" si="8"/>
        <v>○</v>
      </c>
      <c r="BN66" s="299" t="s">
        <v>156</v>
      </c>
    </row>
    <row r="67" spans="1:66" ht="24.75" customHeight="1" x14ac:dyDescent="0.15">
      <c r="A67" s="289" t="s">
        <v>140</v>
      </c>
      <c r="F67" s="5"/>
      <c r="P67" s="5"/>
      <c r="Y67" s="5"/>
      <c r="AI67" s="5"/>
      <c r="AS67" s="5"/>
      <c r="BC67" s="69"/>
      <c r="BI67" s="336" t="s">
        <v>145</v>
      </c>
      <c r="BJ67" s="336"/>
      <c r="BK67" s="336"/>
      <c r="BL67" s="3" t="s">
        <v>144</v>
      </c>
      <c r="BM67" s="275">
        <f>COUNTIF(BM5:BM66,"○")</f>
        <v>44</v>
      </c>
    </row>
    <row r="68" spans="1:66" ht="24.75" customHeight="1" x14ac:dyDescent="0.15">
      <c r="A68" s="290" t="s">
        <v>141</v>
      </c>
      <c r="F68" s="5"/>
      <c r="P68" s="5"/>
      <c r="Y68" s="5"/>
      <c r="AI68" s="5"/>
      <c r="AS68" s="5"/>
      <c r="BC68" s="69"/>
      <c r="BI68" s="336" t="s">
        <v>146</v>
      </c>
      <c r="BJ68" s="336"/>
      <c r="BK68" s="336"/>
      <c r="BL68" s="3" t="s">
        <v>143</v>
      </c>
      <c r="BM68" s="275">
        <f>COUNTIF(BM5:BM66,"●")</f>
        <v>8</v>
      </c>
    </row>
    <row r="69" spans="1:66" ht="24.75" customHeight="1" x14ac:dyDescent="0.15">
      <c r="A69" s="290" t="s">
        <v>164</v>
      </c>
      <c r="F69" s="5"/>
      <c r="P69" s="5"/>
      <c r="Y69" s="5"/>
      <c r="AI69" s="5"/>
      <c r="AS69" s="5"/>
      <c r="BC69" s="69"/>
      <c r="BI69" s="328" t="s">
        <v>148</v>
      </c>
      <c r="BJ69" s="328"/>
      <c r="BK69" s="328"/>
      <c r="BL69" s="274" t="s">
        <v>139</v>
      </c>
      <c r="BM69" s="275">
        <f>COUNTIF(BM5:BM66,"×")</f>
        <v>1</v>
      </c>
    </row>
    <row r="70" spans="1:66" x14ac:dyDescent="0.15">
      <c r="F70" s="5"/>
      <c r="P70" s="5"/>
      <c r="Y70" s="5"/>
      <c r="AI70" s="5"/>
      <c r="AS70" s="5"/>
      <c r="BC70" s="69"/>
      <c r="BI70" s="336" t="s">
        <v>147</v>
      </c>
      <c r="BJ70" s="336"/>
      <c r="BK70" s="336"/>
      <c r="BL70" s="3" t="s">
        <v>142</v>
      </c>
      <c r="BM70" s="275">
        <f>COUNTIF(BM5:BM66,"―")</f>
        <v>9</v>
      </c>
    </row>
    <row r="71" spans="1:66" x14ac:dyDescent="0.15">
      <c r="F71" s="5"/>
      <c r="P71" s="5"/>
      <c r="Y71" s="5"/>
      <c r="AI71" s="5"/>
      <c r="AS71" s="5"/>
      <c r="BC71" s="69"/>
    </row>
  </sheetData>
  <mergeCells count="12">
    <mergeCell ref="BI67:BK67"/>
    <mergeCell ref="BI68:BK68"/>
    <mergeCell ref="BI70:BK70"/>
    <mergeCell ref="BI69:BK69"/>
    <mergeCell ref="BI3:BM3"/>
    <mergeCell ref="BL1:BN1"/>
    <mergeCell ref="B3:K3"/>
    <mergeCell ref="AY3:BH3"/>
    <mergeCell ref="AO3:AX3"/>
    <mergeCell ref="AE3:AN3"/>
    <mergeCell ref="U3:AD3"/>
    <mergeCell ref="L3:T3"/>
  </mergeCells>
  <phoneticPr fontId="3"/>
  <pageMargins left="0.51181102362204722" right="0.31496062992125984" top="0.35433070866141736" bottom="0.35433070866141736" header="0.31496062992125984" footer="0.31496062992125984"/>
  <pageSetup paperSize="8"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判定（70％）</vt:lpstr>
      <vt:lpstr>胃部X</vt:lpstr>
      <vt:lpstr>胃部内視</vt:lpstr>
      <vt:lpstr>肺</vt:lpstr>
      <vt:lpstr>大腸</vt:lpstr>
      <vt:lpstr>子宮</vt:lpstr>
      <vt:lpstr>乳</vt:lpstr>
      <vt:lpstr>合計</vt:lpstr>
      <vt:lpstr>精検受診率一覧（H28）</vt:lpstr>
      <vt:lpstr>要精検者数</vt:lpstr>
      <vt:lpstr>子宮!_FilterDatabase</vt:lpstr>
      <vt:lpstr>大腸!_FilterDatabase</vt:lpstr>
      <vt:lpstr>胃部X!Print_Area</vt:lpstr>
      <vt:lpstr>胃部内視!Print_Area</vt:lpstr>
      <vt:lpstr>子宮!Print_Area</vt:lpstr>
      <vt:lpstr>'精検受診率一覧（H28）'!Print_Area</vt:lpstr>
      <vt:lpstr>大腸!Print_Area</vt:lpstr>
      <vt:lpstr>乳!Print_Area</vt:lpstr>
      <vt:lpstr>肺!Print_Area</vt:lpstr>
      <vt:lpstr>'判定（70％）'!Print_Area</vt:lpstr>
      <vt:lpstr>要精検者数!Print_Area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2019-08-14T07:19:21Z</dcterms:modified>
</cp:coreProperties>
</file>